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69fee28d5321260/Desktop/GESTION DE PROJET/PROJET DE TRANSFORMATION NORMATIVE/Process ^0 Procédure/"/>
    </mc:Choice>
  </mc:AlternateContent>
  <xr:revisionPtr revIDLastSave="80" documentId="8_{2E91E246-DA47-4C38-9CE7-5A1027B09DC0}" xr6:coauthVersionLast="47" xr6:coauthVersionMax="47" xr10:uidLastSave="{2684AD76-C5BF-4A9C-A436-68E27B75522E}"/>
  <bookViews>
    <workbookView xWindow="-98" yWindow="-98" windowWidth="19396" windowHeight="10276" activeTab="1" xr2:uid="{089E55DC-99F6-493B-B345-B5F9D2EF5CA2}"/>
  </bookViews>
  <sheets>
    <sheet name="Feuil1" sheetId="1" r:id="rId1"/>
    <sheet name="PP STREAM1 SC1" sheetId="5" r:id="rId2"/>
  </sheets>
  <definedNames>
    <definedName name="STATUT">Feuil1!$AE$2:$AE$4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9" i="5" l="1"/>
  <c r="J60" i="5"/>
  <c r="J56" i="5"/>
  <c r="J47" i="5"/>
  <c r="J37" i="5"/>
  <c r="J27" i="5"/>
  <c r="J17" i="5"/>
  <c r="J11" i="5"/>
  <c r="H71" i="5"/>
  <c r="H70" i="5"/>
  <c r="H68" i="5"/>
  <c r="H67" i="5"/>
  <c r="H66" i="5"/>
  <c r="H65" i="5"/>
  <c r="H64" i="5"/>
  <c r="H63" i="5"/>
  <c r="H62" i="5"/>
  <c r="H61" i="5"/>
  <c r="H59" i="5"/>
  <c r="H58" i="5"/>
  <c r="H57" i="5"/>
  <c r="H55" i="5"/>
  <c r="H54" i="5"/>
  <c r="H53" i="5"/>
  <c r="H52" i="5"/>
  <c r="H51" i="5"/>
  <c r="I51" i="5" s="1"/>
  <c r="H50" i="5"/>
  <c r="H49" i="5"/>
  <c r="H48" i="5"/>
  <c r="H46" i="5"/>
  <c r="H45" i="5"/>
  <c r="H44" i="5"/>
  <c r="H43" i="5"/>
  <c r="H42" i="5"/>
  <c r="H41" i="5"/>
  <c r="H40" i="5"/>
  <c r="H39" i="5"/>
  <c r="I39" i="5" s="1"/>
  <c r="H38" i="5"/>
  <c r="H36" i="5"/>
  <c r="H35" i="5"/>
  <c r="H34" i="5"/>
  <c r="H33" i="5"/>
  <c r="I33" i="5" s="1"/>
  <c r="H32" i="5"/>
  <c r="H31" i="5"/>
  <c r="H30" i="5"/>
  <c r="H29" i="5"/>
  <c r="I29" i="5" s="1"/>
  <c r="H28" i="5"/>
  <c r="H26" i="5"/>
  <c r="H25" i="5"/>
  <c r="H24" i="5"/>
  <c r="H23" i="5"/>
  <c r="H22" i="5"/>
  <c r="H21" i="5"/>
  <c r="H20" i="5"/>
  <c r="H19" i="5"/>
  <c r="H18" i="5"/>
  <c r="H13" i="5"/>
  <c r="H14" i="5"/>
  <c r="I14" i="5" s="1"/>
  <c r="H15" i="5"/>
  <c r="H16" i="5"/>
  <c r="H12" i="5"/>
  <c r="E14" i="5"/>
  <c r="I70" i="5"/>
  <c r="I68" i="5"/>
  <c r="I64" i="5"/>
  <c r="I55" i="5"/>
  <c r="I45" i="5"/>
  <c r="I42" i="5"/>
  <c r="I41" i="5"/>
  <c r="I38" i="5"/>
  <c r="I36" i="5"/>
  <c r="I28" i="5"/>
  <c r="I25" i="5"/>
  <c r="I23" i="5"/>
  <c r="I21" i="5"/>
  <c r="H69" i="5"/>
  <c r="I69" i="5" s="1"/>
  <c r="H60" i="5"/>
  <c r="I60" i="5" s="1"/>
  <c r="H56" i="5"/>
  <c r="I56" i="5" s="1"/>
  <c r="H47" i="5"/>
  <c r="I47" i="5" s="1"/>
  <c r="H37" i="5"/>
  <c r="I37" i="5" s="1"/>
  <c r="H27" i="5"/>
  <c r="I27" i="5" s="1"/>
  <c r="H17" i="5"/>
  <c r="I17" i="5" s="1"/>
  <c r="H11" i="5"/>
  <c r="I11" i="5" s="1"/>
  <c r="E69" i="5"/>
  <c r="E56" i="5"/>
  <c r="E47" i="5"/>
  <c r="E71" i="5"/>
  <c r="I71" i="5" s="1"/>
  <c r="E70" i="5"/>
  <c r="E64" i="5"/>
  <c r="E65" i="5"/>
  <c r="E66" i="5"/>
  <c r="I66" i="5" s="1"/>
  <c r="E67" i="5"/>
  <c r="I67" i="5" s="1"/>
  <c r="E68" i="5"/>
  <c r="E59" i="5"/>
  <c r="I59" i="5" s="1"/>
  <c r="E58" i="5"/>
  <c r="I58" i="5" s="1"/>
  <c r="E57" i="5"/>
  <c r="E54" i="5"/>
  <c r="E55" i="5"/>
  <c r="E51" i="5"/>
  <c r="E52" i="5"/>
  <c r="I52" i="5" s="1"/>
  <c r="E53" i="5"/>
  <c r="I53" i="5" s="1"/>
  <c r="E45" i="5"/>
  <c r="E11" i="5"/>
  <c r="E72" i="5" s="1"/>
  <c r="E27" i="5"/>
  <c r="E25" i="5"/>
  <c r="E22" i="5"/>
  <c r="I22" i="5" s="1"/>
  <c r="E23" i="5"/>
  <c r="E24" i="5"/>
  <c r="E21" i="5"/>
  <c r="E42" i="5"/>
  <c r="E43" i="5"/>
  <c r="E44" i="5"/>
  <c r="I44" i="5" s="1"/>
  <c r="E41" i="5"/>
  <c r="E37" i="5"/>
  <c r="E31" i="5"/>
  <c r="I31" i="5" s="1"/>
  <c r="E32" i="5"/>
  <c r="I32" i="5" s="1"/>
  <c r="E33" i="5"/>
  <c r="E34" i="5"/>
  <c r="I34" i="5" s="1"/>
  <c r="E35" i="5"/>
  <c r="I35" i="5" s="1"/>
  <c r="E17" i="5"/>
  <c r="E63" i="5"/>
  <c r="I63" i="5" s="1"/>
  <c r="E62" i="5"/>
  <c r="E61" i="5"/>
  <c r="E50" i="5"/>
  <c r="E49" i="5"/>
  <c r="I49" i="5" s="1"/>
  <c r="E48" i="5"/>
  <c r="E46" i="5"/>
  <c r="I46" i="5" s="1"/>
  <c r="E40" i="5"/>
  <c r="I40" i="5" s="1"/>
  <c r="E39" i="5"/>
  <c r="E38" i="5"/>
  <c r="E36" i="5"/>
  <c r="E30" i="5"/>
  <c r="I30" i="5" s="1"/>
  <c r="E29" i="5"/>
  <c r="E28" i="5"/>
  <c r="I61" i="5" l="1"/>
  <c r="I65" i="5"/>
  <c r="I62" i="5"/>
  <c r="I57" i="5"/>
  <c r="I48" i="5"/>
  <c r="I50" i="5"/>
  <c r="I54" i="5"/>
  <c r="I43" i="5"/>
  <c r="I24" i="5"/>
  <c r="H72" i="5"/>
  <c r="J10" i="5"/>
  <c r="E15" i="5" l="1"/>
  <c r="I15" i="5" s="1"/>
  <c r="E16" i="5"/>
  <c r="I16" i="5" s="1"/>
  <c r="E18" i="5"/>
  <c r="I18" i="5" s="1"/>
  <c r="E19" i="5"/>
  <c r="I19" i="5" s="1"/>
  <c r="E20" i="5"/>
  <c r="I20" i="5" s="1"/>
  <c r="E26" i="5"/>
  <c r="I26" i="5" s="1"/>
  <c r="E13" i="5"/>
  <c r="I13" i="5" s="1"/>
  <c r="E12" i="5"/>
  <c r="I12" i="5" l="1"/>
  <c r="N20" i="1"/>
  <c r="N18" i="1"/>
  <c r="N17" i="1"/>
  <c r="N16" i="1"/>
  <c r="N13" i="1"/>
  <c r="N14" i="1"/>
  <c r="N12" i="1"/>
  <c r="N10" i="1"/>
  <c r="N9" i="1"/>
  <c r="F20" i="1" l="1"/>
  <c r="F18" i="1"/>
  <c r="F17" i="1"/>
  <c r="F16" i="1"/>
  <c r="F14" i="1"/>
  <c r="F13" i="1"/>
  <c r="F12" i="1"/>
  <c r="F10" i="1"/>
  <c r="F9" i="1"/>
  <c r="K19" i="1"/>
  <c r="K15" i="1"/>
  <c r="K11" i="1"/>
  <c r="K8" i="1"/>
</calcChain>
</file>

<file path=xl/sharedStrings.xml><?xml version="1.0" encoding="utf-8"?>
<sst xmlns="http://schemas.openxmlformats.org/spreadsheetml/2006/main" count="194" uniqueCount="96">
  <si>
    <t>TABLEAU DE SUIVI PROGRAMME DE TRANSFORMATION GMC</t>
  </si>
  <si>
    <t xml:space="preserve">DATE DE DEBUT </t>
  </si>
  <si>
    <t>DATE DE FIN</t>
  </si>
  <si>
    <t>AOUT 2024</t>
  </si>
  <si>
    <t>FEVRIER 2025</t>
  </si>
  <si>
    <t>Théophile AMANI</t>
  </si>
  <si>
    <t>LEADERSHIP &amp; BUSINESS</t>
  </si>
  <si>
    <t>DONNEES DE REFERENCE</t>
  </si>
  <si>
    <t>CIBLE Vs DUREE</t>
  </si>
  <si>
    <t xml:space="preserve">VALEUR REELLE </t>
  </si>
  <si>
    <t>% EVOL/
STREAM</t>
  </si>
  <si>
    <t>DATE D</t>
  </si>
  <si>
    <t>DUREE</t>
  </si>
  <si>
    <t>VALEURS D</t>
  </si>
  <si>
    <t>DATE FIN</t>
  </si>
  <si>
    <t>MOD DATE</t>
  </si>
  <si>
    <t>STREAM1: Leadership - Théophile A</t>
  </si>
  <si>
    <t>STREAM2: Réalisation des ventes - Sylvanus G</t>
  </si>
  <si>
    <t>STREAM3: Gestion du Donneur d'ordre - Sylvanus G</t>
  </si>
  <si>
    <t>STREAM4: Achats et logistique - Juste G</t>
  </si>
  <si>
    <r>
      <rPr>
        <b/>
        <sz val="11"/>
        <color rgb="FF00B050"/>
        <rFont val="Calibri"/>
        <family val="2"/>
        <scheme val="minor"/>
      </rPr>
      <t>S-Chantier1</t>
    </r>
    <r>
      <rPr>
        <b/>
        <sz val="11"/>
        <color theme="1"/>
        <rFont val="Calibri"/>
        <family val="2"/>
        <scheme val="minor"/>
      </rPr>
      <t>:</t>
    </r>
    <r>
      <rPr>
        <sz val="11"/>
        <color theme="1"/>
        <rFont val="Calibri"/>
        <family val="2"/>
        <scheme val="minor"/>
      </rPr>
      <t xml:space="preserve"> Définir les orientations stratégiques du GMC</t>
    </r>
  </si>
  <si>
    <r>
      <rPr>
        <b/>
        <sz val="11"/>
        <color rgb="FF00B050"/>
        <rFont val="Calibri"/>
        <family val="2"/>
        <scheme val="minor"/>
      </rPr>
      <t>S-Chantier2</t>
    </r>
    <r>
      <rPr>
        <b/>
        <sz val="11"/>
        <color theme="1"/>
        <rFont val="Calibri"/>
        <family val="2"/>
        <scheme val="minor"/>
      </rPr>
      <t>:</t>
    </r>
    <r>
      <rPr>
        <sz val="11"/>
        <color theme="1"/>
        <rFont val="Calibri"/>
        <family val="2"/>
        <scheme val="minor"/>
      </rPr>
      <t xml:space="preserve"> Fixer les objectifs</t>
    </r>
  </si>
  <si>
    <r>
      <rPr>
        <b/>
        <sz val="11"/>
        <color theme="7"/>
        <rFont val="Calibri"/>
        <family val="2"/>
        <scheme val="minor"/>
      </rPr>
      <t>S-Chantier1</t>
    </r>
    <r>
      <rPr>
        <b/>
        <sz val="11"/>
        <color theme="1"/>
        <rFont val="Calibri"/>
        <family val="2"/>
        <scheme val="minor"/>
      </rPr>
      <t>:</t>
    </r>
    <r>
      <rPr>
        <sz val="11"/>
        <color theme="1"/>
        <rFont val="Calibri"/>
        <family val="2"/>
        <scheme val="minor"/>
      </rPr>
      <t xml:space="preserve"> Gestion des arrêtés de compte </t>
    </r>
  </si>
  <si>
    <r>
      <rPr>
        <b/>
        <sz val="11"/>
        <color theme="7"/>
        <rFont val="Calibri"/>
        <family val="2"/>
        <scheme val="minor"/>
      </rPr>
      <t>S-Chantier2</t>
    </r>
    <r>
      <rPr>
        <b/>
        <sz val="11"/>
        <color theme="1"/>
        <rFont val="Calibri"/>
        <family val="2"/>
        <scheme val="minor"/>
      </rPr>
      <t>:</t>
    </r>
    <r>
      <rPr>
        <sz val="11"/>
        <color theme="1"/>
        <rFont val="Calibri"/>
        <family val="2"/>
        <scheme val="minor"/>
      </rPr>
      <t xml:space="preserve"> Gérer le processus de vente PSE</t>
    </r>
  </si>
  <si>
    <r>
      <rPr>
        <b/>
        <sz val="11"/>
        <color theme="7"/>
        <rFont val="Calibri"/>
        <family val="2"/>
        <scheme val="minor"/>
      </rPr>
      <t>S-Chantier3</t>
    </r>
    <r>
      <rPr>
        <b/>
        <sz val="11"/>
        <color theme="1"/>
        <rFont val="Calibri"/>
        <family val="2"/>
        <scheme val="minor"/>
      </rPr>
      <t>:</t>
    </r>
    <r>
      <rPr>
        <sz val="11"/>
        <color theme="1"/>
        <rFont val="Calibri"/>
        <family val="2"/>
        <scheme val="minor"/>
      </rPr>
      <t xml:space="preserve"> Fournir des reportings au DO</t>
    </r>
  </si>
  <si>
    <r>
      <rPr>
        <b/>
        <sz val="11"/>
        <color theme="7"/>
        <rFont val="Calibri"/>
        <family val="2"/>
        <scheme val="minor"/>
      </rPr>
      <t>S-Chantier1</t>
    </r>
    <r>
      <rPr>
        <b/>
        <sz val="11"/>
        <color theme="1"/>
        <rFont val="Calibri"/>
        <family val="2"/>
        <scheme val="minor"/>
      </rPr>
      <t>:</t>
    </r>
    <r>
      <rPr>
        <sz val="11"/>
        <color theme="1"/>
        <rFont val="Calibri"/>
        <family val="2"/>
        <scheme val="minor"/>
      </rPr>
      <t xml:space="preserve"> Intégrer de nouveaux Donneur d'ordre, Services, programmes </t>
    </r>
  </si>
  <si>
    <r>
      <rPr>
        <b/>
        <sz val="11"/>
        <color theme="7"/>
        <rFont val="Calibri"/>
        <family val="2"/>
        <scheme val="minor"/>
      </rPr>
      <t>S-Chantier2</t>
    </r>
    <r>
      <rPr>
        <b/>
        <sz val="11"/>
        <color theme="1"/>
        <rFont val="Calibri"/>
        <family val="2"/>
        <scheme val="minor"/>
      </rPr>
      <t>:</t>
    </r>
    <r>
      <rPr>
        <sz val="11"/>
        <color theme="1"/>
        <rFont val="Calibri"/>
        <family val="2"/>
        <scheme val="minor"/>
      </rPr>
      <t xml:space="preserve"> Facturer le DO et le recouvrer</t>
    </r>
  </si>
  <si>
    <r>
      <rPr>
        <b/>
        <sz val="11"/>
        <color rgb="FFC00000"/>
        <rFont val="Calibri"/>
        <family val="2"/>
        <scheme val="minor"/>
      </rPr>
      <t>S-Chantier1</t>
    </r>
    <r>
      <rPr>
        <b/>
        <sz val="11"/>
        <color theme="1"/>
        <rFont val="Calibri"/>
        <family val="2"/>
        <scheme val="minor"/>
      </rPr>
      <t>:</t>
    </r>
    <r>
      <rPr>
        <sz val="11"/>
        <color theme="1"/>
        <rFont val="Calibri"/>
        <family val="2"/>
        <scheme val="minor"/>
      </rPr>
      <t xml:space="preserve"> Gestion du Stock</t>
    </r>
  </si>
  <si>
    <t>% EVOL GLO/ STREAM</t>
  </si>
  <si>
    <t>DD</t>
  </si>
  <si>
    <t>NON DEMARRE</t>
  </si>
  <si>
    <t>EN COURS</t>
  </si>
  <si>
    <t>TERMINE</t>
  </si>
  <si>
    <t>STATUT</t>
  </si>
  <si>
    <t>ETAT</t>
  </si>
  <si>
    <t>AXE</t>
  </si>
  <si>
    <t>OWNER</t>
  </si>
  <si>
    <t>STEAM LEADER</t>
  </si>
  <si>
    <t>ETAPES</t>
  </si>
  <si>
    <t>DF PREV</t>
  </si>
  <si>
    <t>DD PREV</t>
  </si>
  <si>
    <t>DUREE PREV</t>
  </si>
  <si>
    <t>DD REELLE</t>
  </si>
  <si>
    <t>DF REELLE</t>
  </si>
  <si>
    <t>DUREE REELLE</t>
  </si>
  <si>
    <t>GLISSEMENT</t>
  </si>
  <si>
    <t>EQUIPE PROJET</t>
  </si>
  <si>
    <t>DUREE TOTALE</t>
  </si>
  <si>
    <t>% AVANC</t>
  </si>
  <si>
    <t>LEGENDE</t>
  </si>
  <si>
    <t>Date de Début</t>
  </si>
  <si>
    <t>DF</t>
  </si>
  <si>
    <t>Date de Fin</t>
  </si>
  <si>
    <t>PREV</t>
  </si>
  <si>
    <t>Prévisionnel</t>
  </si>
  <si>
    <t xml:space="preserve">NB: </t>
  </si>
  <si>
    <t>PROCESS &amp; PROCEDURES</t>
  </si>
  <si>
    <t>Raïssa KASSI</t>
  </si>
  <si>
    <t xml:space="preserve">STREAM1: Conduite du Changement </t>
  </si>
  <si>
    <r>
      <rPr>
        <b/>
        <sz val="11"/>
        <color rgb="FF00B050"/>
        <rFont val="Calibri"/>
        <family val="2"/>
        <scheme val="minor"/>
      </rPr>
      <t>S-Chantier1</t>
    </r>
    <r>
      <rPr>
        <b/>
        <sz val="11"/>
        <color theme="1"/>
        <rFont val="Calibri"/>
        <family val="2"/>
        <scheme val="minor"/>
      </rPr>
      <t>:</t>
    </r>
    <r>
      <rPr>
        <sz val="11"/>
        <color theme="1"/>
        <rFont val="Calibri"/>
        <family val="2"/>
        <scheme val="minor"/>
      </rPr>
      <t xml:space="preserve"> Définir les moyens et mécanismes de communiation</t>
    </r>
  </si>
  <si>
    <t>Définir les impacts du changement sur tous le programme</t>
  </si>
  <si>
    <t>Communication sur les impacts du changement de façon globale</t>
  </si>
  <si>
    <t>Identification des gadgets et du budget de la conduite du changement</t>
  </si>
  <si>
    <t>Validation du budget</t>
  </si>
  <si>
    <t>Identification des impacts Métiers par stream</t>
  </si>
  <si>
    <t>Sensibilisation des changements par Stream</t>
  </si>
  <si>
    <t>Formation des métiers</t>
  </si>
  <si>
    <t>Identification des impacts du changement par stream</t>
  </si>
  <si>
    <t>Plan conduite du changement Septembre (09 stream)</t>
  </si>
  <si>
    <t>Création des supports de formation</t>
  </si>
  <si>
    <t>Formalisation des jeux</t>
  </si>
  <si>
    <t>Réalisation des jeux sur le programme et les Stream ouverts</t>
  </si>
  <si>
    <t>Plan conduite du changement Octobre (11 stream)</t>
  </si>
  <si>
    <t>Plan conduite du changement Novembre (11 stream)</t>
  </si>
  <si>
    <t>Plan conduite du changement Décembre (05 stream)</t>
  </si>
  <si>
    <t>Réalisation d'un bilan à mi-parcours</t>
  </si>
  <si>
    <t>Réalisation d'un sondage</t>
  </si>
  <si>
    <t>Plan conduite du changement Janvier (00 stream)</t>
  </si>
  <si>
    <t>Plan conduite du changement Février (01 stream)</t>
  </si>
  <si>
    <t>Préparation de la plénière physique</t>
  </si>
  <si>
    <t>Réalisation de la plénière physique</t>
  </si>
  <si>
    <t>Réalisation du taux d'avancement global</t>
  </si>
  <si>
    <t>Stream Leader + Coordo + MOA</t>
  </si>
  <si>
    <t>Stream Leader + Coordo + MOA + DF</t>
  </si>
  <si>
    <t>Equipe Projet</t>
  </si>
  <si>
    <t>Préparation et formalisation d'un jeu</t>
  </si>
  <si>
    <t>Angelique WHANNOU</t>
  </si>
  <si>
    <t>Taux d'avancement global du Stream</t>
  </si>
  <si>
    <t xml:space="preserve">Plan conduite du changement Mars </t>
  </si>
  <si>
    <t>Préparation Rencontre physique avec tous les Stream leaders et les ambassadeurs à la fin du programme (QQOQCP)</t>
  </si>
  <si>
    <t xml:space="preserve">Réalisation Rencontre physique avec tous les Stream leaders et les ambassadeurs à la fin du programme </t>
  </si>
  <si>
    <t>PERIMETRE</t>
  </si>
  <si>
    <t>Toutes les Filiales; toutes les BU + HOOPE</t>
  </si>
  <si>
    <t>Commentaires</t>
  </si>
  <si>
    <t>Préparation et réalisation du naming</t>
  </si>
  <si>
    <t>En attente de la validation des collation et billets d'avion par la 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</si>
</sst>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Arial Black"/>
      <family val="2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7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0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/>
    <xf numFmtId="9" fontId="0" fillId="0" borderId="1" xfId="1" applyFont="1" applyBorder="1"/>
    <xf numFmtId="9" fontId="0" fillId="0" borderId="1" xfId="1" applyNumberFormat="1" applyFont="1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2" fillId="2" borderId="0" xfId="0" applyFont="1" applyFill="1" applyAlignment="1"/>
    <xf numFmtId="0" fontId="4" fillId="3" borderId="0" xfId="0" applyFont="1" applyFill="1"/>
    <xf numFmtId="0" fontId="4" fillId="3" borderId="0" xfId="0" applyFont="1" applyFill="1" applyAlignment="1">
      <alignment horizontal="center"/>
    </xf>
    <xf numFmtId="0" fontId="0" fillId="4" borderId="0" xfId="0" applyFill="1" applyAlignment="1">
      <alignment horizontal="left"/>
    </xf>
    <xf numFmtId="0" fontId="0" fillId="4" borderId="0" xfId="0" applyFill="1"/>
    <xf numFmtId="0" fontId="2" fillId="4" borderId="0" xfId="0" applyFont="1" applyFill="1" applyAlignment="1">
      <alignment horizontal="left"/>
    </xf>
    <xf numFmtId="9" fontId="2" fillId="0" borderId="1" xfId="0" applyNumberFormat="1" applyFont="1" applyBorder="1"/>
    <xf numFmtId="9" fontId="2" fillId="0" borderId="1" xfId="1" applyFont="1" applyBorder="1"/>
    <xf numFmtId="14" fontId="0" fillId="0" borderId="1" xfId="0" applyNumberFormat="1" applyBorder="1"/>
    <xf numFmtId="0" fontId="0" fillId="0" borderId="0" xfId="0" applyAlignment="1"/>
    <xf numFmtId="0" fontId="0" fillId="0" borderId="2" xfId="0" applyBorder="1" applyAlignment="1"/>
    <xf numFmtId="0" fontId="0" fillId="4" borderId="0" xfId="0" applyFill="1" applyAlignment="1">
      <alignment horizontal="center"/>
    </xf>
    <xf numFmtId="0" fontId="2" fillId="2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2" fillId="0" borderId="0" xfId="0" applyFont="1"/>
    <xf numFmtId="14" fontId="0" fillId="0" borderId="1" xfId="0" applyNumberFormat="1" applyBorder="1" applyAlignment="1">
      <alignment vertical="center" wrapText="1"/>
    </xf>
    <xf numFmtId="0" fontId="2" fillId="5" borderId="1" xfId="0" applyFont="1" applyFill="1" applyBorder="1"/>
    <xf numFmtId="0" fontId="5" fillId="3" borderId="1" xfId="0" applyFont="1" applyFill="1" applyBorder="1"/>
    <xf numFmtId="0" fontId="6" fillId="6" borderId="0" xfId="0" applyFont="1" applyFill="1" applyAlignment="1">
      <alignment horizontal="left"/>
    </xf>
    <xf numFmtId="0" fontId="11" fillId="6" borderId="0" xfId="0" applyFont="1" applyFill="1"/>
    <xf numFmtId="0" fontId="2" fillId="4" borderId="0" xfId="0" applyFont="1" applyFill="1" applyAlignment="1"/>
    <xf numFmtId="0" fontId="5" fillId="3" borderId="4" xfId="0" applyFont="1" applyFill="1" applyBorder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14" fontId="0" fillId="0" borderId="4" xfId="0" applyNumberFormat="1" applyBorder="1" applyAlignment="1">
      <alignment horizontal="center" vertical="center" wrapText="1"/>
    </xf>
    <xf numFmtId="14" fontId="0" fillId="0" borderId="4" xfId="0" applyNumberFormat="1" applyBorder="1" applyAlignment="1">
      <alignment horizontal="right" vertical="center" wrapText="1"/>
    </xf>
    <xf numFmtId="0" fontId="11" fillId="6" borderId="0" xfId="0" applyFont="1" applyFill="1" applyAlignment="1">
      <alignment horizontal="left"/>
    </xf>
    <xf numFmtId="17" fontId="11" fillId="6" borderId="0" xfId="0" applyNumberFormat="1" applyFont="1" applyFill="1" applyAlignment="1">
      <alignment horizontal="left"/>
    </xf>
    <xf numFmtId="14" fontId="12" fillId="0" borderId="1" xfId="0" applyNumberFormat="1" applyFont="1" applyBorder="1" applyAlignment="1">
      <alignment vertical="center" wrapText="1"/>
    </xf>
    <xf numFmtId="14" fontId="11" fillId="0" borderId="1" xfId="0" applyNumberFormat="1" applyFont="1" applyBorder="1" applyAlignment="1">
      <alignment vertical="center" wrapText="1"/>
    </xf>
    <xf numFmtId="14" fontId="0" fillId="0" borderId="3" xfId="0" applyNumberFormat="1" applyBorder="1" applyAlignment="1">
      <alignment vertical="center" wrapText="1"/>
    </xf>
    <xf numFmtId="0" fontId="0" fillId="0" borderId="1" xfId="0" applyBorder="1" applyAlignment="1">
      <alignment horizontal="left" vertical="center" wrapText="1" indent="2"/>
    </xf>
    <xf numFmtId="0" fontId="0" fillId="0" borderId="1" xfId="0" applyBorder="1" applyAlignment="1">
      <alignment horizontal="left" indent="2"/>
    </xf>
    <xf numFmtId="9" fontId="0" fillId="0" borderId="1" xfId="0" applyNumberFormat="1" applyBorder="1"/>
    <xf numFmtId="0" fontId="2" fillId="9" borderId="1" xfId="0" applyFont="1" applyFill="1" applyBorder="1" applyAlignment="1">
      <alignment vertical="center" wrapText="1"/>
    </xf>
    <xf numFmtId="0" fontId="0" fillId="9" borderId="1" xfId="0" applyFill="1" applyBorder="1" applyAlignment="1">
      <alignment vertical="center"/>
    </xf>
    <xf numFmtId="14" fontId="2" fillId="9" borderId="1" xfId="0" applyNumberFormat="1" applyFont="1" applyFill="1" applyBorder="1" applyAlignment="1">
      <alignment vertical="center" wrapText="1"/>
    </xf>
    <xf numFmtId="0" fontId="2" fillId="9" borderId="1" xfId="0" applyFont="1" applyFill="1" applyBorder="1"/>
    <xf numFmtId="9" fontId="2" fillId="9" borderId="1" xfId="1" applyFont="1" applyFill="1" applyBorder="1"/>
    <xf numFmtId="0" fontId="6" fillId="9" borderId="4" xfId="0" applyFont="1" applyFill="1" applyBorder="1"/>
    <xf numFmtId="0" fontId="5" fillId="9" borderId="4" xfId="0" applyFont="1" applyFill="1" applyBorder="1"/>
    <xf numFmtId="0" fontId="5" fillId="9" borderId="1" xfId="0" applyFont="1" applyFill="1" applyBorder="1"/>
    <xf numFmtId="9" fontId="6" fillId="9" borderId="1" xfId="1" applyFont="1" applyFill="1" applyBorder="1"/>
    <xf numFmtId="0" fontId="2" fillId="9" borderId="1" xfId="0" applyFont="1" applyFill="1" applyBorder="1" applyAlignment="1">
      <alignment vertical="center"/>
    </xf>
    <xf numFmtId="14" fontId="11" fillId="0" borderId="3" xfId="0" applyNumberFormat="1" applyFont="1" applyBorder="1" applyAlignment="1">
      <alignment vertical="center" wrapText="1"/>
    </xf>
    <xf numFmtId="0" fontId="13" fillId="10" borderId="4" xfId="0" applyFont="1" applyFill="1" applyBorder="1"/>
    <xf numFmtId="0" fontId="13" fillId="10" borderId="1" xfId="0" applyFont="1" applyFill="1" applyBorder="1"/>
    <xf numFmtId="9" fontId="13" fillId="10" borderId="1" xfId="1" applyFont="1" applyFill="1" applyBorder="1"/>
    <xf numFmtId="0" fontId="5" fillId="3" borderId="5" xfId="0" applyFont="1" applyFill="1" applyBorder="1"/>
    <xf numFmtId="0" fontId="6" fillId="9" borderId="1" xfId="0" applyFont="1" applyFill="1" applyBorder="1"/>
    <xf numFmtId="0" fontId="2" fillId="11" borderId="1" xfId="0" applyFont="1" applyFill="1" applyBorder="1"/>
    <xf numFmtId="0" fontId="0" fillId="0" borderId="1" xfId="0" applyBorder="1" applyAlignment="1">
      <alignment horizontal="left" vertical="center"/>
    </xf>
    <xf numFmtId="0" fontId="2" fillId="0" borderId="1" xfId="0" applyFont="1" applyBorder="1" applyAlignment="1">
      <alignment horizont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4" borderId="0" xfId="0" applyFill="1" applyAlignment="1">
      <alignment horizontal="left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4" borderId="0" xfId="0" applyFill="1" applyBorder="1" applyAlignment="1">
      <alignment vertical="center" wrapText="1"/>
    </xf>
    <xf numFmtId="0" fontId="11" fillId="6" borderId="0" xfId="0" applyFont="1" applyFill="1" applyAlignment="1">
      <alignment horizontal="left"/>
    </xf>
    <xf numFmtId="17" fontId="11" fillId="6" borderId="0" xfId="0" applyNumberFormat="1" applyFont="1" applyFill="1" applyAlignment="1">
      <alignment horizontal="left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555555555555555E-2"/>
          <c:y val="0.2925845727617381"/>
          <c:w val="0.93888888888888888"/>
          <c:h val="0.6564895013123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Feuil1!$D$7</c:f>
              <c:strCache>
                <c:ptCount val="1"/>
                <c:pt idx="0">
                  <c:v>DATE D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Feuil1!$A$8:$C$20</c:f>
              <c:strCache>
                <c:ptCount val="13"/>
                <c:pt idx="0">
                  <c:v>STREAM1: Leadership - Théophile A</c:v>
                </c:pt>
                <c:pt idx="1">
                  <c:v>S-Chantier1: Définir les orientations stratégiques du GMC</c:v>
                </c:pt>
                <c:pt idx="2">
                  <c:v>S-Chantier2: Fixer les objectifs</c:v>
                </c:pt>
                <c:pt idx="3">
                  <c:v>STREAM2: Réalisation des ventes - Sylvanus G</c:v>
                </c:pt>
                <c:pt idx="4">
                  <c:v>S-Chantier1: Gestion des arrêtés de compte </c:v>
                </c:pt>
                <c:pt idx="5">
                  <c:v>S-Chantier2: Gérer le processus de vente PSE</c:v>
                </c:pt>
                <c:pt idx="6">
                  <c:v>S-Chantier3: Fournir des reportings au DO</c:v>
                </c:pt>
                <c:pt idx="7">
                  <c:v>STREAM3: Gestion du Donneur d'ordre - Sylvanus G</c:v>
                </c:pt>
                <c:pt idx="8">
                  <c:v>S-Chantier1: Intégrer de nouveaux Donneur d'ordre, Services, programmes </c:v>
                </c:pt>
                <c:pt idx="9">
                  <c:v>S-Chantier2: Facturer le DO et le recouvrer</c:v>
                </c:pt>
                <c:pt idx="10">
                  <c:v>S-Chantier3: Fournir des reportings au DO</c:v>
                </c:pt>
                <c:pt idx="11">
                  <c:v>STREAM4: Achats et logistique - Juste G</c:v>
                </c:pt>
                <c:pt idx="12">
                  <c:v>S-Chantier1: Gestion du Stock</c:v>
                </c:pt>
              </c:strCache>
            </c:strRef>
          </c:cat>
          <c:val>
            <c:numRef>
              <c:f>Feuil1!$D$8:$D$20</c:f>
              <c:numCache>
                <c:formatCode>m/d/yyyy</c:formatCode>
                <c:ptCount val="13"/>
                <c:pt idx="1">
                  <c:v>45536</c:v>
                </c:pt>
                <c:pt idx="2">
                  <c:v>45537</c:v>
                </c:pt>
                <c:pt idx="4">
                  <c:v>45537</c:v>
                </c:pt>
                <c:pt idx="5">
                  <c:v>45538</c:v>
                </c:pt>
                <c:pt idx="6">
                  <c:v>45539</c:v>
                </c:pt>
                <c:pt idx="8">
                  <c:v>45541</c:v>
                </c:pt>
                <c:pt idx="9">
                  <c:v>45539</c:v>
                </c:pt>
                <c:pt idx="10">
                  <c:v>45536</c:v>
                </c:pt>
                <c:pt idx="12">
                  <c:v>45541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7-499F-A72C-BC62D9C52108}"/>
            </c:ext>
          </c:extLst>
        </c:ser>
        <c:ser>
          <c:idx val="1"/>
          <c:order val="1"/>
          <c:tx>
            <c:strRef>
              <c:f>Feuil1!$E$7</c:f>
              <c:strCache>
                <c:ptCount val="1"/>
                <c:pt idx="0">
                  <c:v>DUREE</c:v>
                </c:pt>
              </c:strCache>
            </c:strRef>
          </c:tx>
          <c:spPr>
            <a:solidFill>
              <a:schemeClr val="accent2"/>
            </a:solidFill>
            <a:ln w="76200">
              <a:noFill/>
            </a:ln>
            <a:effectLst/>
            <a:scene3d>
              <a:camera prst="orthographicFront"/>
              <a:lightRig rig="threePt" dir="t"/>
            </a:scene3d>
            <a:sp3d>
              <a:bevelB prst="angle"/>
            </a:sp3d>
          </c:spPr>
          <c:invertIfNegative val="0"/>
          <c:dPt>
            <c:idx val="1"/>
            <c:invertIfNegative val="0"/>
            <c:bubble3D val="0"/>
            <c:spPr>
              <a:solidFill>
                <a:srgbClr val="00B050"/>
              </a:solidFill>
              <a:ln w="76200">
                <a:noFill/>
              </a:ln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3-2D87-499F-A72C-BC62D9C52108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 w="76200">
                <a:noFill/>
              </a:ln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4-2D87-499F-A72C-BC62D9C5210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/>
              </a:solidFill>
              <a:ln w="76200">
                <a:noFill/>
              </a:ln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5-2D87-499F-A72C-BC62D9C5210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/>
              </a:solidFill>
              <a:ln w="76200">
                <a:noFill/>
              </a:ln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6-2D87-499F-A72C-BC62D9C5210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/>
              </a:solidFill>
              <a:ln w="76200">
                <a:noFill/>
              </a:ln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7-2D87-499F-A72C-BC62D9C5210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/>
              </a:solidFill>
              <a:ln w="76200">
                <a:noFill/>
              </a:ln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8-2D87-499F-A72C-BC62D9C5210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/>
              </a:solidFill>
              <a:ln w="76200">
                <a:noFill/>
              </a:ln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9-2D87-499F-A72C-BC62D9C5210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/>
              </a:solidFill>
              <a:ln w="76200">
                <a:noFill/>
              </a:ln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A-2D87-499F-A72C-BC62D9C52108}"/>
              </c:ext>
            </c:extLst>
          </c:dPt>
          <c:dPt>
            <c:idx val="12"/>
            <c:invertIfNegative val="0"/>
            <c:bubble3D val="0"/>
            <c:spPr>
              <a:solidFill>
                <a:srgbClr val="C00000"/>
              </a:solidFill>
              <a:ln w="76200">
                <a:noFill/>
              </a:ln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B-2D87-499F-A72C-BC62D9C521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Feuil1!$A$8:$C$20</c:f>
              <c:strCache>
                <c:ptCount val="13"/>
                <c:pt idx="0">
                  <c:v>STREAM1: Leadership - Théophile A</c:v>
                </c:pt>
                <c:pt idx="1">
                  <c:v>S-Chantier1: Définir les orientations stratégiques du GMC</c:v>
                </c:pt>
                <c:pt idx="2">
                  <c:v>S-Chantier2: Fixer les objectifs</c:v>
                </c:pt>
                <c:pt idx="3">
                  <c:v>STREAM2: Réalisation des ventes - Sylvanus G</c:v>
                </c:pt>
                <c:pt idx="4">
                  <c:v>S-Chantier1: Gestion des arrêtés de compte </c:v>
                </c:pt>
                <c:pt idx="5">
                  <c:v>S-Chantier2: Gérer le processus de vente PSE</c:v>
                </c:pt>
                <c:pt idx="6">
                  <c:v>S-Chantier3: Fournir des reportings au DO</c:v>
                </c:pt>
                <c:pt idx="7">
                  <c:v>STREAM3: Gestion du Donneur d'ordre - Sylvanus G</c:v>
                </c:pt>
                <c:pt idx="8">
                  <c:v>S-Chantier1: Intégrer de nouveaux Donneur d'ordre, Services, programmes </c:v>
                </c:pt>
                <c:pt idx="9">
                  <c:v>S-Chantier2: Facturer le DO et le recouvrer</c:v>
                </c:pt>
                <c:pt idx="10">
                  <c:v>S-Chantier3: Fournir des reportings au DO</c:v>
                </c:pt>
                <c:pt idx="11">
                  <c:v>STREAM4: Achats et logistique - Juste G</c:v>
                </c:pt>
                <c:pt idx="12">
                  <c:v>S-Chantier1: Gestion du Stock</c:v>
                </c:pt>
              </c:strCache>
            </c:strRef>
          </c:cat>
          <c:val>
            <c:numRef>
              <c:f>Feuil1!$E$8:$E$20</c:f>
              <c:numCache>
                <c:formatCode>General</c:formatCode>
                <c:ptCount val="13"/>
                <c:pt idx="1">
                  <c:v>4</c:v>
                </c:pt>
                <c:pt idx="2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7-499F-A72C-BC62D9C52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21171423"/>
        <c:axId val="1421180575"/>
      </c:barChart>
      <c:catAx>
        <c:axId val="1421171423"/>
        <c:scaling>
          <c:orientation val="maxMin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21180575"/>
        <c:crosses val="autoZero"/>
        <c:auto val="1"/>
        <c:lblAlgn val="ctr"/>
        <c:lblOffset val="100"/>
        <c:noMultiLvlLbl val="0"/>
      </c:catAx>
      <c:valAx>
        <c:axId val="1421180575"/>
        <c:scaling>
          <c:orientation val="minMax"/>
          <c:min val="45536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12C0C]d\ mmm\ yyyy;@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21171423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pin" dx="39" fmlaLink="$E$9" max="210" min="1" page="10" val="4"/>
</file>

<file path=xl/ctrlProps/ctrlProp2.xml><?xml version="1.0" encoding="utf-8"?>
<formControlPr xmlns="http://schemas.microsoft.com/office/spreadsheetml/2009/9/main" objectType="Spin" dx="39" fmlaLink="$E$10" max="210" min="1" page="10" val="5"/>
</file>

<file path=xl/ctrlProps/ctrlProp3.xml><?xml version="1.0" encoding="utf-8"?>
<formControlPr xmlns="http://schemas.microsoft.com/office/spreadsheetml/2009/9/main" objectType="Spin" dx="39" fmlaLink="$E$12" max="210" min="1" page="10" val="5"/>
</file>

<file path=xl/ctrlProps/ctrlProp4.xml><?xml version="1.0" encoding="utf-8"?>
<formControlPr xmlns="http://schemas.microsoft.com/office/spreadsheetml/2009/9/main" objectType="Spin" dx="39" fmlaLink="$E$13" max="210" min="1" page="10" val="5"/>
</file>

<file path=xl/ctrlProps/ctrlProp5.xml><?xml version="1.0" encoding="utf-8"?>
<formControlPr xmlns="http://schemas.microsoft.com/office/spreadsheetml/2009/9/main" objectType="Spin" dx="39" fmlaLink="$E$14" max="210" min="1" page="10" val="5"/>
</file>

<file path=xl/ctrlProps/ctrlProp6.xml><?xml version="1.0" encoding="utf-8"?>
<formControlPr xmlns="http://schemas.microsoft.com/office/spreadsheetml/2009/9/main" objectType="Spin" dx="39" fmlaLink="$E$16" max="210" min="1" page="10" val="5"/>
</file>

<file path=xl/ctrlProps/ctrlProp7.xml><?xml version="1.0" encoding="utf-8"?>
<formControlPr xmlns="http://schemas.microsoft.com/office/spreadsheetml/2009/9/main" objectType="Spin" dx="39" fmlaLink="$E$17" max="210" min="1" page="10" val="5"/>
</file>

<file path=xl/ctrlProps/ctrlProp8.xml><?xml version="1.0" encoding="utf-8"?>
<formControlPr xmlns="http://schemas.microsoft.com/office/spreadsheetml/2009/9/main" objectType="Spin" dx="39" fmlaLink="$E$18" max="210" min="1" page="10" val="5"/>
</file>

<file path=xl/ctrlProps/ctrlProp9.xml><?xml version="1.0" encoding="utf-8"?>
<formControlPr xmlns="http://schemas.microsoft.com/office/spreadsheetml/2009/9/main" objectType="Spin" dx="39" fmlaLink="$E$20" max="210" min="1" page="10" val="5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14288</xdr:colOff>
          <xdr:row>8</xdr:row>
          <xdr:rowOff>38100</xdr:rowOff>
        </xdr:from>
        <xdr:to>
          <xdr:col>6</xdr:col>
          <xdr:colOff>742950</xdr:colOff>
          <xdr:row>8</xdr:row>
          <xdr:rowOff>304800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14288</xdr:colOff>
          <xdr:row>9</xdr:row>
          <xdr:rowOff>38100</xdr:rowOff>
        </xdr:from>
        <xdr:to>
          <xdr:col>6</xdr:col>
          <xdr:colOff>742950</xdr:colOff>
          <xdr:row>9</xdr:row>
          <xdr:rowOff>304800</xdr:rowOff>
        </xdr:to>
        <xdr:sp macro="" textlink="">
          <xdr:nvSpPr>
            <xdr:cNvPr id="1027" name="Spinner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14288</xdr:colOff>
          <xdr:row>11</xdr:row>
          <xdr:rowOff>38100</xdr:rowOff>
        </xdr:from>
        <xdr:to>
          <xdr:col>6</xdr:col>
          <xdr:colOff>742950</xdr:colOff>
          <xdr:row>11</xdr:row>
          <xdr:rowOff>304800</xdr:rowOff>
        </xdr:to>
        <xdr:sp macro="" textlink="">
          <xdr:nvSpPr>
            <xdr:cNvPr id="1031" name="Spinner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14288</xdr:colOff>
          <xdr:row>12</xdr:row>
          <xdr:rowOff>38100</xdr:rowOff>
        </xdr:from>
        <xdr:to>
          <xdr:col>6</xdr:col>
          <xdr:colOff>742950</xdr:colOff>
          <xdr:row>12</xdr:row>
          <xdr:rowOff>304800</xdr:rowOff>
        </xdr:to>
        <xdr:sp macro="" textlink="">
          <xdr:nvSpPr>
            <xdr:cNvPr id="1033" name="Spinner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14288</xdr:colOff>
          <xdr:row>13</xdr:row>
          <xdr:rowOff>38100</xdr:rowOff>
        </xdr:from>
        <xdr:to>
          <xdr:col>6</xdr:col>
          <xdr:colOff>742950</xdr:colOff>
          <xdr:row>13</xdr:row>
          <xdr:rowOff>304800</xdr:rowOff>
        </xdr:to>
        <xdr:sp macro="" textlink="">
          <xdr:nvSpPr>
            <xdr:cNvPr id="1034" name="Spinner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14288</xdr:colOff>
          <xdr:row>15</xdr:row>
          <xdr:rowOff>38100</xdr:rowOff>
        </xdr:from>
        <xdr:to>
          <xdr:col>6</xdr:col>
          <xdr:colOff>742950</xdr:colOff>
          <xdr:row>15</xdr:row>
          <xdr:rowOff>304800</xdr:rowOff>
        </xdr:to>
        <xdr:sp macro="" textlink="">
          <xdr:nvSpPr>
            <xdr:cNvPr id="1036" name="Spinner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14288</xdr:colOff>
          <xdr:row>16</xdr:row>
          <xdr:rowOff>38100</xdr:rowOff>
        </xdr:from>
        <xdr:to>
          <xdr:col>6</xdr:col>
          <xdr:colOff>742950</xdr:colOff>
          <xdr:row>16</xdr:row>
          <xdr:rowOff>304800</xdr:rowOff>
        </xdr:to>
        <xdr:sp macro="" textlink="">
          <xdr:nvSpPr>
            <xdr:cNvPr id="1038" name="Spinner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14288</xdr:colOff>
          <xdr:row>17</xdr:row>
          <xdr:rowOff>38100</xdr:rowOff>
        </xdr:from>
        <xdr:to>
          <xdr:col>6</xdr:col>
          <xdr:colOff>742950</xdr:colOff>
          <xdr:row>17</xdr:row>
          <xdr:rowOff>304800</xdr:rowOff>
        </xdr:to>
        <xdr:sp macro="" textlink="">
          <xdr:nvSpPr>
            <xdr:cNvPr id="1039" name="Spinner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14288</xdr:colOff>
          <xdr:row>19</xdr:row>
          <xdr:rowOff>38100</xdr:rowOff>
        </xdr:from>
        <xdr:to>
          <xdr:col>6</xdr:col>
          <xdr:colOff>742950</xdr:colOff>
          <xdr:row>19</xdr:row>
          <xdr:rowOff>304800</xdr:rowOff>
        </xdr:to>
        <xdr:sp macro="" textlink="">
          <xdr:nvSpPr>
            <xdr:cNvPr id="1040" name="Spinner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14</xdr:col>
      <xdr:colOff>11905</xdr:colOff>
      <xdr:row>0</xdr:row>
      <xdr:rowOff>0</xdr:rowOff>
    </xdr:from>
    <xdr:to>
      <xdr:col>21</xdr:col>
      <xdr:colOff>366712</xdr:colOff>
      <xdr:row>13</xdr:row>
      <xdr:rowOff>328611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1597815</xdr:colOff>
      <xdr:row>0</xdr:row>
      <xdr:rowOff>0</xdr:rowOff>
    </xdr:from>
    <xdr:to>
      <xdr:col>11</xdr:col>
      <xdr:colOff>17399</xdr:colOff>
      <xdr:row>2</xdr:row>
      <xdr:rowOff>166687</xdr:rowOff>
    </xdr:to>
    <xdr:pic>
      <xdr:nvPicPr>
        <xdr:cNvPr id="3" name="Espace réservé du contenu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557" t="6730" r="4175" b="85647"/>
        <a:stretch/>
      </xdr:blipFill>
      <xdr:spPr>
        <a:xfrm>
          <a:off x="13959148" y="0"/>
          <a:ext cx="2234877" cy="5212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9E54E-5A96-4556-9B90-0A6434809322}">
  <sheetPr codeName="Feuil1"/>
  <dimension ref="A1:AE20"/>
  <sheetViews>
    <sheetView workbookViewId="0">
      <selection activeCell="A10" sqref="A10:C10"/>
    </sheetView>
  </sheetViews>
  <sheetFormatPr baseColWidth="10" defaultRowHeight="14.25" x14ac:dyDescent="0.45"/>
  <cols>
    <col min="1" max="1" width="13.86328125" bestFit="1" customWidth="1"/>
    <col min="3" max="3" width="11.265625" customWidth="1"/>
    <col min="4" max="4" width="10.19921875" bestFit="1" customWidth="1"/>
    <col min="5" max="5" width="6.86328125" customWidth="1"/>
    <col min="8" max="8" width="10.06640625" customWidth="1"/>
    <col min="9" max="9" width="8.9296875" customWidth="1"/>
    <col min="10" max="10" width="8.3984375" customWidth="1"/>
    <col min="13" max="13" width="11.9296875" style="1" customWidth="1"/>
    <col min="31" max="31" width="13.33203125" customWidth="1"/>
  </cols>
  <sheetData>
    <row r="1" spans="1:31" ht="16.899999999999999" x14ac:dyDescent="0.65">
      <c r="A1" s="10"/>
      <c r="B1" s="10"/>
      <c r="C1" s="10"/>
      <c r="D1" s="10"/>
      <c r="E1" s="10"/>
      <c r="F1" s="10"/>
      <c r="G1" s="10"/>
      <c r="H1" s="10"/>
      <c r="I1" s="10"/>
      <c r="J1" s="11" t="s">
        <v>0</v>
      </c>
      <c r="K1" s="10"/>
      <c r="L1" s="10"/>
      <c r="M1" s="11"/>
      <c r="N1" s="10"/>
    </row>
    <row r="2" spans="1:31" x14ac:dyDescent="0.45">
      <c r="A2" s="14" t="s">
        <v>35</v>
      </c>
      <c r="B2" s="67" t="s">
        <v>6</v>
      </c>
      <c r="C2" s="67"/>
      <c r="D2" s="67"/>
      <c r="E2" s="12"/>
      <c r="F2" s="12"/>
      <c r="G2" s="12"/>
      <c r="H2" s="13"/>
      <c r="I2" s="13"/>
      <c r="J2" s="13"/>
      <c r="K2" s="13"/>
      <c r="L2" s="13"/>
      <c r="M2" s="20"/>
      <c r="N2" s="13"/>
      <c r="AE2" s="4" t="s">
        <v>30</v>
      </c>
    </row>
    <row r="3" spans="1:31" x14ac:dyDescent="0.45">
      <c r="A3" s="14" t="s">
        <v>36</v>
      </c>
      <c r="B3" s="67" t="s">
        <v>5</v>
      </c>
      <c r="C3" s="67"/>
      <c r="D3" s="67"/>
      <c r="E3" s="12"/>
      <c r="F3" s="12"/>
      <c r="G3" s="12"/>
      <c r="H3" s="13"/>
      <c r="I3" s="13"/>
      <c r="J3" s="13"/>
      <c r="K3" s="13"/>
      <c r="L3" s="13"/>
      <c r="M3" s="20"/>
      <c r="N3" s="13"/>
      <c r="AE3" s="4" t="s">
        <v>31</v>
      </c>
    </row>
    <row r="4" spans="1:31" x14ac:dyDescent="0.45">
      <c r="A4" s="14" t="s">
        <v>1</v>
      </c>
      <c r="B4" s="67" t="s">
        <v>3</v>
      </c>
      <c r="C4" s="67"/>
      <c r="D4" s="67"/>
      <c r="E4" s="12"/>
      <c r="F4" s="12"/>
      <c r="G4" s="12"/>
      <c r="H4" s="13"/>
      <c r="I4" s="13"/>
      <c r="J4" s="13"/>
      <c r="K4" s="13"/>
      <c r="L4" s="13"/>
      <c r="M4" s="20"/>
      <c r="N4" s="13"/>
      <c r="AE4" s="4" t="s">
        <v>32</v>
      </c>
    </row>
    <row r="5" spans="1:31" x14ac:dyDescent="0.45">
      <c r="A5" s="14" t="s">
        <v>2</v>
      </c>
      <c r="B5" s="67" t="s">
        <v>4</v>
      </c>
      <c r="C5" s="67"/>
      <c r="D5" s="67"/>
      <c r="E5" s="12"/>
      <c r="F5" s="12"/>
      <c r="G5" s="12"/>
      <c r="H5" s="13"/>
      <c r="I5" s="13"/>
      <c r="J5" s="13"/>
      <c r="K5" s="13"/>
      <c r="L5" s="13"/>
      <c r="M5" s="20"/>
      <c r="N5" s="13"/>
    </row>
    <row r="6" spans="1:31" x14ac:dyDescent="0.45">
      <c r="A6" s="18"/>
      <c r="B6" s="18"/>
      <c r="C6" s="19"/>
      <c r="D6" s="69" t="s">
        <v>7</v>
      </c>
      <c r="E6" s="69"/>
      <c r="F6" s="69"/>
      <c r="G6" s="69"/>
      <c r="H6" s="69"/>
      <c r="I6" s="70" t="s">
        <v>8</v>
      </c>
      <c r="J6" s="64" t="s">
        <v>9</v>
      </c>
      <c r="K6" s="70" t="s">
        <v>10</v>
      </c>
      <c r="L6" s="70" t="s">
        <v>28</v>
      </c>
      <c r="M6" s="73" t="s">
        <v>33</v>
      </c>
      <c r="N6" s="73" t="s">
        <v>34</v>
      </c>
    </row>
    <row r="7" spans="1:31" x14ac:dyDescent="0.45">
      <c r="A7" s="71"/>
      <c r="B7" s="71"/>
      <c r="C7" s="72"/>
      <c r="D7" s="3" t="s">
        <v>11</v>
      </c>
      <c r="E7" s="3" t="s">
        <v>12</v>
      </c>
      <c r="F7" s="3" t="s">
        <v>14</v>
      </c>
      <c r="G7" s="3" t="s">
        <v>15</v>
      </c>
      <c r="H7" s="3" t="s">
        <v>13</v>
      </c>
      <c r="I7" s="70"/>
      <c r="J7" s="64"/>
      <c r="K7" s="70"/>
      <c r="L7" s="70"/>
      <c r="M7" s="73"/>
      <c r="N7" s="73"/>
    </row>
    <row r="8" spans="1:31" x14ac:dyDescent="0.45">
      <c r="A8" s="9" t="s">
        <v>16</v>
      </c>
      <c r="B8" s="9"/>
      <c r="C8" s="9"/>
      <c r="D8" s="9"/>
      <c r="E8" s="9"/>
      <c r="F8" s="9"/>
      <c r="G8" s="9"/>
      <c r="H8" s="9"/>
      <c r="I8" s="9"/>
      <c r="J8" s="9"/>
      <c r="K8" s="16">
        <f>SUM(J9:J10)</f>
        <v>0.26</v>
      </c>
      <c r="L8" s="9"/>
      <c r="M8" s="21"/>
      <c r="N8" s="9"/>
    </row>
    <row r="9" spans="1:31" ht="26" customHeight="1" x14ac:dyDescent="0.45">
      <c r="A9" s="65" t="s">
        <v>20</v>
      </c>
      <c r="B9" s="65"/>
      <c r="C9" s="65"/>
      <c r="D9" s="17">
        <v>45536</v>
      </c>
      <c r="E9" s="4">
        <v>4</v>
      </c>
      <c r="F9" s="17">
        <f>D9+E9</f>
        <v>45540</v>
      </c>
      <c r="G9" s="17"/>
      <c r="H9" s="5">
        <v>0</v>
      </c>
      <c r="I9" s="6">
        <v>1</v>
      </c>
      <c r="J9" s="5">
        <v>0.22</v>
      </c>
      <c r="M9" s="22" t="s">
        <v>30</v>
      </c>
      <c r="N9" s="1">
        <f>IF(M9=$AE$2,0,IF(M9=$AE$3,1,2))</f>
        <v>0</v>
      </c>
    </row>
    <row r="10" spans="1:31" ht="26" customHeight="1" x14ac:dyDescent="0.45">
      <c r="A10" s="68" t="s">
        <v>21</v>
      </c>
      <c r="B10" s="68"/>
      <c r="C10" s="68"/>
      <c r="D10" s="17">
        <v>45537</v>
      </c>
      <c r="E10" s="4">
        <v>5</v>
      </c>
      <c r="F10" s="17">
        <f>D10+E10</f>
        <v>45542</v>
      </c>
      <c r="G10" s="17"/>
      <c r="H10" s="5">
        <v>0</v>
      </c>
      <c r="I10" s="6">
        <v>1</v>
      </c>
      <c r="J10" s="5">
        <v>0.04</v>
      </c>
      <c r="M10" s="22" t="s">
        <v>30</v>
      </c>
      <c r="N10" s="1">
        <f>IF(M10=$AE$2,0,IF(M10=$AE$3,1,2))</f>
        <v>0</v>
      </c>
    </row>
    <row r="11" spans="1:31" x14ac:dyDescent="0.45">
      <c r="A11" s="9" t="s">
        <v>17</v>
      </c>
      <c r="B11" s="9"/>
      <c r="C11" s="9"/>
      <c r="D11" s="9"/>
      <c r="E11" s="9"/>
      <c r="F11" s="9"/>
      <c r="G11" s="9"/>
      <c r="H11" s="9"/>
      <c r="I11" s="9"/>
      <c r="J11" s="9"/>
      <c r="K11" s="16">
        <f>SUM(J12:J14)</f>
        <v>0.16999999999999998</v>
      </c>
      <c r="L11" s="9"/>
      <c r="M11" s="21"/>
      <c r="N11" s="9"/>
    </row>
    <row r="12" spans="1:31" ht="26" customHeight="1" x14ac:dyDescent="0.45">
      <c r="A12" s="63" t="s">
        <v>22</v>
      </c>
      <c r="B12" s="63"/>
      <c r="C12" s="63"/>
      <c r="D12" s="17">
        <v>45537</v>
      </c>
      <c r="E12" s="4">
        <v>5</v>
      </c>
      <c r="F12" s="17">
        <f t="shared" ref="F12:F20" si="0">D12+E12</f>
        <v>45542</v>
      </c>
      <c r="G12" s="17"/>
      <c r="H12" s="5">
        <v>0</v>
      </c>
      <c r="I12" s="6">
        <v>1</v>
      </c>
      <c r="J12" s="5">
        <v>0.06</v>
      </c>
      <c r="M12" s="22" t="s">
        <v>32</v>
      </c>
      <c r="N12" s="1">
        <f>IF(M12=$AE$2,0,IF(M12=$AE$3,1,2))</f>
        <v>2</v>
      </c>
    </row>
    <row r="13" spans="1:31" ht="26" customHeight="1" x14ac:dyDescent="0.45">
      <c r="A13" s="63" t="s">
        <v>23</v>
      </c>
      <c r="B13" s="63"/>
      <c r="C13" s="63"/>
      <c r="D13" s="17">
        <v>45538</v>
      </c>
      <c r="E13" s="4">
        <v>5</v>
      </c>
      <c r="F13" s="17">
        <f t="shared" si="0"/>
        <v>45543</v>
      </c>
      <c r="G13" s="17"/>
      <c r="H13" s="5">
        <v>0</v>
      </c>
      <c r="I13" s="6">
        <v>1</v>
      </c>
      <c r="J13" s="5">
        <v>0.05</v>
      </c>
      <c r="M13" s="22" t="s">
        <v>32</v>
      </c>
      <c r="N13" s="1">
        <f t="shared" ref="N13:N20" si="1">IF(M13=$AE$2,0,IF(M13=$AE$3,1,2))</f>
        <v>2</v>
      </c>
    </row>
    <row r="14" spans="1:31" ht="26" customHeight="1" x14ac:dyDescent="0.45">
      <c r="A14" s="63" t="s">
        <v>24</v>
      </c>
      <c r="B14" s="63"/>
      <c r="C14" s="63"/>
      <c r="D14" s="17">
        <v>45539</v>
      </c>
      <c r="E14" s="4">
        <v>5</v>
      </c>
      <c r="F14" s="17">
        <f t="shared" si="0"/>
        <v>45544</v>
      </c>
      <c r="G14" s="17"/>
      <c r="H14" s="5">
        <v>0</v>
      </c>
      <c r="I14" s="6">
        <v>1</v>
      </c>
      <c r="J14" s="5">
        <v>0.06</v>
      </c>
      <c r="M14" s="22" t="s">
        <v>30</v>
      </c>
      <c r="N14" s="1">
        <f t="shared" si="1"/>
        <v>0</v>
      </c>
    </row>
    <row r="15" spans="1:31" x14ac:dyDescent="0.45">
      <c r="A15" s="9" t="s">
        <v>18</v>
      </c>
      <c r="B15" s="9"/>
      <c r="C15" s="9"/>
      <c r="D15" s="9"/>
      <c r="E15" s="9"/>
      <c r="F15" s="9"/>
      <c r="G15" s="9"/>
      <c r="H15" s="9"/>
      <c r="I15" s="9"/>
      <c r="J15" s="9"/>
      <c r="K15" s="16">
        <f>SUM(J16:J18)</f>
        <v>0.08</v>
      </c>
      <c r="L15" s="9"/>
      <c r="M15" s="21"/>
      <c r="N15" s="9"/>
    </row>
    <row r="16" spans="1:31" ht="26" customHeight="1" x14ac:dyDescent="0.45">
      <c r="A16" s="66" t="s">
        <v>25</v>
      </c>
      <c r="B16" s="66"/>
      <c r="C16" s="66"/>
      <c r="D16" s="17">
        <v>45541</v>
      </c>
      <c r="E16" s="4">
        <v>5</v>
      </c>
      <c r="F16" s="17">
        <f t="shared" si="0"/>
        <v>45546</v>
      </c>
      <c r="G16" s="17"/>
      <c r="H16" s="5">
        <v>0</v>
      </c>
      <c r="I16" s="6">
        <v>1</v>
      </c>
      <c r="J16" s="5">
        <v>0.02</v>
      </c>
      <c r="M16" s="22" t="s">
        <v>31</v>
      </c>
      <c r="N16" s="1">
        <f t="shared" si="1"/>
        <v>1</v>
      </c>
    </row>
    <row r="17" spans="1:14" ht="26" customHeight="1" x14ac:dyDescent="0.45">
      <c r="A17" s="63" t="s">
        <v>26</v>
      </c>
      <c r="B17" s="63"/>
      <c r="C17" s="63"/>
      <c r="D17" s="17">
        <v>45539</v>
      </c>
      <c r="E17" s="4">
        <v>5</v>
      </c>
      <c r="F17" s="17">
        <f t="shared" si="0"/>
        <v>45544</v>
      </c>
      <c r="G17" s="17"/>
      <c r="H17" s="5">
        <v>0</v>
      </c>
      <c r="I17" s="6">
        <v>1</v>
      </c>
      <c r="J17" s="5">
        <v>0.05</v>
      </c>
      <c r="M17" s="22" t="s">
        <v>31</v>
      </c>
      <c r="N17" s="1">
        <f t="shared" si="1"/>
        <v>1</v>
      </c>
    </row>
    <row r="18" spans="1:14" ht="26" customHeight="1" x14ac:dyDescent="0.45">
      <c r="A18" s="63" t="s">
        <v>24</v>
      </c>
      <c r="B18" s="63"/>
      <c r="C18" s="63"/>
      <c r="D18" s="17">
        <v>45536</v>
      </c>
      <c r="E18" s="4">
        <v>5</v>
      </c>
      <c r="F18" s="17">
        <f t="shared" si="0"/>
        <v>45541</v>
      </c>
      <c r="G18" s="17"/>
      <c r="H18" s="5">
        <v>0</v>
      </c>
      <c r="I18" s="6">
        <v>1</v>
      </c>
      <c r="J18" s="5">
        <v>0.01</v>
      </c>
      <c r="M18" s="22" t="s">
        <v>31</v>
      </c>
      <c r="N18" s="1">
        <f t="shared" si="1"/>
        <v>1</v>
      </c>
    </row>
    <row r="19" spans="1:14" x14ac:dyDescent="0.45">
      <c r="A19" s="9" t="s">
        <v>19</v>
      </c>
      <c r="B19" s="9"/>
      <c r="C19" s="9"/>
      <c r="D19" s="9"/>
      <c r="E19" s="9"/>
      <c r="F19" s="9"/>
      <c r="G19" s="9"/>
      <c r="H19" s="9"/>
      <c r="I19" s="9"/>
      <c r="J19" s="9"/>
      <c r="K19" s="15">
        <f>J20</f>
        <v>0.09</v>
      </c>
      <c r="L19" s="9"/>
      <c r="M19" s="21"/>
      <c r="N19" s="9"/>
    </row>
    <row r="20" spans="1:14" ht="26" customHeight="1" x14ac:dyDescent="0.45">
      <c r="A20" s="63" t="s">
        <v>27</v>
      </c>
      <c r="B20" s="63"/>
      <c r="C20" s="63"/>
      <c r="D20" s="17">
        <v>45541</v>
      </c>
      <c r="E20" s="4">
        <v>5</v>
      </c>
      <c r="F20" s="17">
        <f t="shared" si="0"/>
        <v>45546</v>
      </c>
      <c r="G20" s="17"/>
      <c r="H20" s="5">
        <v>0</v>
      </c>
      <c r="I20" s="6">
        <v>1</v>
      </c>
      <c r="J20" s="5">
        <v>0.09</v>
      </c>
      <c r="M20" s="22" t="s">
        <v>30</v>
      </c>
      <c r="N20" s="1">
        <f t="shared" si="1"/>
        <v>0</v>
      </c>
    </row>
  </sheetData>
  <mergeCells count="21">
    <mergeCell ref="K6:K7"/>
    <mergeCell ref="L6:L7"/>
    <mergeCell ref="A7:C7"/>
    <mergeCell ref="M6:M7"/>
    <mergeCell ref="N6:N7"/>
    <mergeCell ref="I6:I7"/>
    <mergeCell ref="B2:D2"/>
    <mergeCell ref="B3:D3"/>
    <mergeCell ref="B4:D4"/>
    <mergeCell ref="B5:D5"/>
    <mergeCell ref="A10:C10"/>
    <mergeCell ref="D6:H6"/>
    <mergeCell ref="A20:C20"/>
    <mergeCell ref="J6:J7"/>
    <mergeCell ref="A9:C9"/>
    <mergeCell ref="A16:C16"/>
    <mergeCell ref="A17:C17"/>
    <mergeCell ref="A18:C18"/>
    <mergeCell ref="A14:C14"/>
    <mergeCell ref="A13:C13"/>
    <mergeCell ref="A12:C12"/>
  </mergeCells>
  <phoneticPr fontId="3" type="noConversion"/>
  <conditionalFormatting sqref="K8 K11 K15 K19">
    <cfRule type="dataBar" priority="3">
      <dataBar>
        <cfvo type="num" val="0"/>
        <cfvo type="num" val="1"/>
        <color rgb="FF63C384"/>
      </dataBar>
      <extLst>
        <ext xmlns:x14="http://schemas.microsoft.com/office/spreadsheetml/2009/9/main" uri="{B025F937-C7B1-47D3-B67F-A62EFF666E3E}">
          <x14:id>{17D3C113-CF30-454B-906F-C32182D2B905}</x14:id>
        </ext>
      </extLst>
    </cfRule>
  </conditionalFormatting>
  <dataValidations count="1">
    <dataValidation type="list" allowBlank="1" showInputMessage="1" showErrorMessage="1" sqref="M9:M10 M12:M14 M16:M18 M20" xr:uid="{715DA1A1-BF25-4114-989E-BA4DD9067D86}">
      <formula1>STATUT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6</xdr:col>
                    <xdr:colOff>14288</xdr:colOff>
                    <xdr:row>8</xdr:row>
                    <xdr:rowOff>38100</xdr:rowOff>
                  </from>
                  <to>
                    <xdr:col>6</xdr:col>
                    <xdr:colOff>742950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Spinner 3">
              <controlPr defaultSize="0" autoPict="0">
                <anchor moveWithCells="1" sizeWithCells="1">
                  <from>
                    <xdr:col>6</xdr:col>
                    <xdr:colOff>14288</xdr:colOff>
                    <xdr:row>9</xdr:row>
                    <xdr:rowOff>38100</xdr:rowOff>
                  </from>
                  <to>
                    <xdr:col>6</xdr:col>
                    <xdr:colOff>742950</xdr:colOff>
                    <xdr:row>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6" name="Spinner 7">
              <controlPr defaultSize="0" autoPict="0">
                <anchor moveWithCells="1" sizeWithCells="1">
                  <from>
                    <xdr:col>6</xdr:col>
                    <xdr:colOff>14288</xdr:colOff>
                    <xdr:row>11</xdr:row>
                    <xdr:rowOff>38100</xdr:rowOff>
                  </from>
                  <to>
                    <xdr:col>6</xdr:col>
                    <xdr:colOff>742950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7" name="Spinner 9">
              <controlPr defaultSize="0" autoPict="0">
                <anchor moveWithCells="1" sizeWithCells="1">
                  <from>
                    <xdr:col>6</xdr:col>
                    <xdr:colOff>14288</xdr:colOff>
                    <xdr:row>12</xdr:row>
                    <xdr:rowOff>38100</xdr:rowOff>
                  </from>
                  <to>
                    <xdr:col>6</xdr:col>
                    <xdr:colOff>742950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8" name="Spinner 10">
              <controlPr defaultSize="0" autoPict="0">
                <anchor moveWithCells="1" sizeWithCells="1">
                  <from>
                    <xdr:col>6</xdr:col>
                    <xdr:colOff>14288</xdr:colOff>
                    <xdr:row>13</xdr:row>
                    <xdr:rowOff>38100</xdr:rowOff>
                  </from>
                  <to>
                    <xdr:col>6</xdr:col>
                    <xdr:colOff>742950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9" name="Spinner 12">
              <controlPr defaultSize="0" autoPict="0">
                <anchor moveWithCells="1" sizeWithCells="1">
                  <from>
                    <xdr:col>6</xdr:col>
                    <xdr:colOff>14288</xdr:colOff>
                    <xdr:row>15</xdr:row>
                    <xdr:rowOff>38100</xdr:rowOff>
                  </from>
                  <to>
                    <xdr:col>6</xdr:col>
                    <xdr:colOff>742950</xdr:colOff>
                    <xdr:row>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0" name="Spinner 14">
              <controlPr defaultSize="0" autoPict="0">
                <anchor moveWithCells="1" sizeWithCells="1">
                  <from>
                    <xdr:col>6</xdr:col>
                    <xdr:colOff>14288</xdr:colOff>
                    <xdr:row>16</xdr:row>
                    <xdr:rowOff>38100</xdr:rowOff>
                  </from>
                  <to>
                    <xdr:col>6</xdr:col>
                    <xdr:colOff>742950</xdr:colOff>
                    <xdr:row>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1" name="Spinner 15">
              <controlPr defaultSize="0" autoPict="0">
                <anchor moveWithCells="1" sizeWithCells="1">
                  <from>
                    <xdr:col>6</xdr:col>
                    <xdr:colOff>14288</xdr:colOff>
                    <xdr:row>17</xdr:row>
                    <xdr:rowOff>38100</xdr:rowOff>
                  </from>
                  <to>
                    <xdr:col>6</xdr:col>
                    <xdr:colOff>742950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2" name="Spinner 16">
              <controlPr defaultSize="0" autoPict="0">
                <anchor moveWithCells="1" sizeWithCells="1">
                  <from>
                    <xdr:col>6</xdr:col>
                    <xdr:colOff>14288</xdr:colOff>
                    <xdr:row>19</xdr:row>
                    <xdr:rowOff>38100</xdr:rowOff>
                  </from>
                  <to>
                    <xdr:col>6</xdr:col>
                    <xdr:colOff>742950</xdr:colOff>
                    <xdr:row>19</xdr:row>
                    <xdr:rowOff>304800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7D3C113-CF30-454B-906F-C32182D2B905}">
            <x14:dataBar minLength="0" maxLength="100" border="1" negativeBarBorderColorSameAsPositive="0">
              <x14:cfvo type="num">
                <xm:f>0</xm:f>
              </x14:cfvo>
              <x14:cfvo type="num">
                <xm:f>1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K8 K11 K15 K19</xm:sqref>
        </x14:conditionalFormatting>
        <x14:conditionalFormatting xmlns:xm="http://schemas.microsoft.com/office/excel/2006/main">
          <x14:cfRule type="iconSet" priority="1" id="{1BE7EDAB-91D8-46F3-877E-D7B8022412FF}">
            <x14:iconSet iconSet="3Stars" showValue="0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N9:N10 N12:N14 N16:N18 N20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3F046-1921-40F2-AC7F-778EC3CAE3EB}">
  <dimension ref="A1:K80"/>
  <sheetViews>
    <sheetView showGridLines="0" tabSelected="1" topLeftCell="A9" zoomScaleNormal="100" workbookViewId="0">
      <selection activeCell="B21" sqref="B21"/>
    </sheetView>
  </sheetViews>
  <sheetFormatPr baseColWidth="10" defaultRowHeight="14.25" x14ac:dyDescent="0.45"/>
  <cols>
    <col min="1" max="1" width="57" bestFit="1" customWidth="1"/>
    <col min="2" max="2" width="30.1328125" bestFit="1" customWidth="1"/>
    <col min="3" max="4" width="10.46484375" bestFit="1" customWidth="1"/>
    <col min="5" max="5" width="10.19921875" bestFit="1" customWidth="1"/>
    <col min="6" max="6" width="10.3984375" customWidth="1"/>
    <col min="10" max="10" width="12.33203125" customWidth="1"/>
    <col min="11" max="11" width="53.3984375" bestFit="1" customWidth="1"/>
    <col min="12" max="12" width="12.86328125" customWidth="1"/>
  </cols>
  <sheetData>
    <row r="1" spans="1:11" x14ac:dyDescent="0.45">
      <c r="A1" s="27" t="s">
        <v>35</v>
      </c>
      <c r="B1" s="75" t="s">
        <v>56</v>
      </c>
      <c r="C1" s="75"/>
      <c r="D1" s="75"/>
      <c r="E1" s="38"/>
      <c r="F1" s="38"/>
      <c r="G1" s="38"/>
      <c r="H1" s="28"/>
      <c r="I1" s="28"/>
      <c r="J1" s="28"/>
      <c r="K1" s="31"/>
    </row>
    <row r="2" spans="1:11" ht="13.9" customHeight="1" x14ac:dyDescent="0.45">
      <c r="A2" s="27" t="s">
        <v>36</v>
      </c>
      <c r="B2" s="75" t="s">
        <v>57</v>
      </c>
      <c r="C2" s="75"/>
      <c r="D2" s="75"/>
      <c r="E2" s="38"/>
      <c r="F2" s="38"/>
      <c r="G2" s="38"/>
      <c r="H2" s="28"/>
      <c r="I2" s="28"/>
      <c r="J2" s="28"/>
      <c r="K2" s="31"/>
    </row>
    <row r="3" spans="1:11" ht="13.9" customHeight="1" x14ac:dyDescent="0.45">
      <c r="A3" s="27" t="s">
        <v>37</v>
      </c>
      <c r="B3" s="75" t="s">
        <v>86</v>
      </c>
      <c r="C3" s="75"/>
      <c r="D3" s="75"/>
      <c r="E3" s="38"/>
      <c r="F3" s="38"/>
      <c r="G3" s="38"/>
      <c r="H3" s="28"/>
      <c r="I3" s="28"/>
      <c r="J3" s="28"/>
      <c r="K3" s="31"/>
    </row>
    <row r="4" spans="1:11" x14ac:dyDescent="0.45">
      <c r="A4" s="27" t="s">
        <v>1</v>
      </c>
      <c r="B4" s="76">
        <v>45536</v>
      </c>
      <c r="C4" s="75"/>
      <c r="D4" s="75"/>
      <c r="E4" s="38"/>
      <c r="F4" s="38"/>
      <c r="G4" s="38"/>
      <c r="H4" s="28"/>
      <c r="I4" s="28"/>
      <c r="J4" s="28"/>
      <c r="K4" s="31"/>
    </row>
    <row r="5" spans="1:11" x14ac:dyDescent="0.45">
      <c r="A5" s="27" t="s">
        <v>2</v>
      </c>
      <c r="B5" s="76">
        <v>45747</v>
      </c>
      <c r="C5" s="75"/>
      <c r="D5" s="75"/>
      <c r="E5" s="38"/>
      <c r="F5" s="38"/>
      <c r="G5" s="38"/>
      <c r="H5" s="28"/>
      <c r="I5" s="28"/>
      <c r="J5" s="28"/>
      <c r="K5" s="31"/>
    </row>
    <row r="6" spans="1:11" x14ac:dyDescent="0.45">
      <c r="A6" s="27" t="s">
        <v>91</v>
      </c>
      <c r="B6" s="39" t="s">
        <v>92</v>
      </c>
      <c r="C6" s="38"/>
      <c r="D6" s="38"/>
      <c r="E6" s="38"/>
      <c r="F6" s="38"/>
      <c r="G6" s="38"/>
      <c r="H6" s="28"/>
      <c r="I6" s="28"/>
      <c r="J6" s="28"/>
      <c r="K6" s="31"/>
    </row>
    <row r="7" spans="1:11" x14ac:dyDescent="0.45">
      <c r="A7" s="29" t="s">
        <v>58</v>
      </c>
      <c r="B7" s="29"/>
      <c r="C7" s="29"/>
      <c r="D7" s="13"/>
      <c r="E7" s="13"/>
      <c r="F7" s="13"/>
      <c r="G7" s="13"/>
      <c r="H7" s="13"/>
      <c r="I7" s="13"/>
      <c r="J7" s="13"/>
      <c r="K7" s="13"/>
    </row>
    <row r="8" spans="1:11" x14ac:dyDescent="0.45">
      <c r="A8" s="74" t="s">
        <v>59</v>
      </c>
      <c r="B8" s="74"/>
      <c r="C8" s="74"/>
      <c r="D8" s="13"/>
      <c r="E8" s="13"/>
      <c r="F8" s="13"/>
      <c r="G8" s="13"/>
      <c r="H8" s="13"/>
      <c r="I8" s="13"/>
      <c r="J8" s="13"/>
      <c r="K8" s="13"/>
    </row>
    <row r="9" spans="1:11" x14ac:dyDescent="0.45">
      <c r="A9" s="30" t="s">
        <v>38</v>
      </c>
      <c r="B9" s="30" t="s">
        <v>46</v>
      </c>
      <c r="C9" s="30" t="s">
        <v>40</v>
      </c>
      <c r="D9" s="26" t="s">
        <v>39</v>
      </c>
      <c r="E9" s="26" t="s">
        <v>41</v>
      </c>
      <c r="F9" s="26" t="s">
        <v>42</v>
      </c>
      <c r="G9" s="26" t="s">
        <v>43</v>
      </c>
      <c r="H9" s="26" t="s">
        <v>44</v>
      </c>
      <c r="I9" s="26" t="s">
        <v>45</v>
      </c>
      <c r="J9" s="26" t="s">
        <v>48</v>
      </c>
      <c r="K9" s="60" t="s">
        <v>93</v>
      </c>
    </row>
    <row r="10" spans="1:11" ht="25.5" x14ac:dyDescent="0.75">
      <c r="A10" s="57" t="s">
        <v>87</v>
      </c>
      <c r="B10" s="57"/>
      <c r="C10" s="57"/>
      <c r="D10" s="58"/>
      <c r="E10" s="58"/>
      <c r="F10" s="58"/>
      <c r="G10" s="58"/>
      <c r="H10" s="58"/>
      <c r="I10" s="58"/>
      <c r="J10" s="59">
        <f>(J11+J17+J27+J37+J47+J56+J60+J69)/8</f>
        <v>0.11874999999999999</v>
      </c>
      <c r="K10" s="4"/>
    </row>
    <row r="11" spans="1:11" x14ac:dyDescent="0.45">
      <c r="A11" s="51" t="s">
        <v>81</v>
      </c>
      <c r="B11" s="52"/>
      <c r="C11" s="48">
        <v>45530</v>
      </c>
      <c r="D11" s="48">
        <v>45541</v>
      </c>
      <c r="E11" s="49">
        <f>D11-C11</f>
        <v>11</v>
      </c>
      <c r="F11" s="53"/>
      <c r="G11" s="53"/>
      <c r="H11" s="61">
        <f>G11-F11</f>
        <v>0</v>
      </c>
      <c r="I11" s="49">
        <f>H11-E11</f>
        <v>-11</v>
      </c>
      <c r="J11" s="54">
        <f>AVERAGE(J12:J16)</f>
        <v>0.95</v>
      </c>
      <c r="K11" s="4"/>
    </row>
    <row r="12" spans="1:11" ht="14.25" customHeight="1" x14ac:dyDescent="0.45">
      <c r="A12" s="44" t="s">
        <v>60</v>
      </c>
      <c r="B12" s="4" t="s">
        <v>82</v>
      </c>
      <c r="C12" s="24">
        <v>45530</v>
      </c>
      <c r="D12" s="24">
        <v>45531</v>
      </c>
      <c r="E12" s="4">
        <f>D12-C12</f>
        <v>1</v>
      </c>
      <c r="F12" s="17">
        <v>45530</v>
      </c>
      <c r="G12" s="17">
        <v>45531</v>
      </c>
      <c r="H12" s="4">
        <f>G12-F12</f>
        <v>1</v>
      </c>
      <c r="I12" s="4">
        <f>H12-E12</f>
        <v>0</v>
      </c>
      <c r="J12" s="45">
        <v>1</v>
      </c>
      <c r="K12" s="4"/>
    </row>
    <row r="13" spans="1:11" ht="14.25" customHeight="1" x14ac:dyDescent="0.45">
      <c r="A13" s="44" t="s">
        <v>61</v>
      </c>
      <c r="B13" s="4" t="s">
        <v>82</v>
      </c>
      <c r="C13" s="41">
        <v>45540</v>
      </c>
      <c r="D13" s="41">
        <v>45541</v>
      </c>
      <c r="E13" s="4">
        <f>D13-C13</f>
        <v>1</v>
      </c>
      <c r="F13" s="41">
        <v>45540</v>
      </c>
      <c r="G13" s="41">
        <v>45541</v>
      </c>
      <c r="H13" s="4">
        <f t="shared" ref="H13:H71" si="0">G13-F13</f>
        <v>1</v>
      </c>
      <c r="I13" s="4">
        <f t="shared" ref="I13:I71" si="1">H13-E13</f>
        <v>0</v>
      </c>
      <c r="J13" s="45">
        <v>1</v>
      </c>
      <c r="K13" s="4"/>
    </row>
    <row r="14" spans="1:11" ht="14.25" customHeight="1" x14ac:dyDescent="0.45">
      <c r="A14" s="44" t="s">
        <v>94</v>
      </c>
      <c r="B14" s="4" t="s">
        <v>82</v>
      </c>
      <c r="C14" s="41">
        <v>45537</v>
      </c>
      <c r="D14" s="41">
        <v>45541</v>
      </c>
      <c r="E14" s="4">
        <f>D14-C14</f>
        <v>4</v>
      </c>
      <c r="F14" s="41">
        <v>45537</v>
      </c>
      <c r="G14" s="41">
        <v>45553</v>
      </c>
      <c r="H14" s="4">
        <f t="shared" si="0"/>
        <v>16</v>
      </c>
      <c r="I14" s="4">
        <f t="shared" ref="I14" si="2">H14-E14</f>
        <v>12</v>
      </c>
      <c r="J14" s="45">
        <v>1</v>
      </c>
      <c r="K14" s="4"/>
    </row>
    <row r="15" spans="1:11" x14ac:dyDescent="0.45">
      <c r="A15" s="44" t="s">
        <v>62</v>
      </c>
      <c r="B15" s="4" t="s">
        <v>82</v>
      </c>
      <c r="C15" s="24">
        <v>45531</v>
      </c>
      <c r="D15" s="24">
        <v>45532</v>
      </c>
      <c r="E15" s="4">
        <f t="shared" ref="E15:E26" si="3">D15-C15</f>
        <v>1</v>
      </c>
      <c r="F15" s="24">
        <v>45531</v>
      </c>
      <c r="G15" s="24">
        <v>45532</v>
      </c>
      <c r="H15" s="4">
        <f t="shared" si="0"/>
        <v>1</v>
      </c>
      <c r="I15" s="4">
        <f t="shared" si="1"/>
        <v>0</v>
      </c>
      <c r="J15" s="45">
        <v>1</v>
      </c>
      <c r="K15" s="4"/>
    </row>
    <row r="16" spans="1:11" x14ac:dyDescent="0.45">
      <c r="A16" s="43" t="s">
        <v>63</v>
      </c>
      <c r="B16" s="4" t="s">
        <v>83</v>
      </c>
      <c r="C16" s="24">
        <v>45533</v>
      </c>
      <c r="D16" s="24">
        <v>45541</v>
      </c>
      <c r="E16" s="4">
        <f t="shared" si="3"/>
        <v>8</v>
      </c>
      <c r="F16" s="24">
        <v>45533</v>
      </c>
      <c r="G16" s="7"/>
      <c r="H16" s="4">
        <f t="shared" si="0"/>
        <v>-45533</v>
      </c>
      <c r="I16" s="4">
        <f t="shared" si="1"/>
        <v>-45541</v>
      </c>
      <c r="J16" s="45">
        <v>0.75</v>
      </c>
      <c r="K16" s="4" t="s">
        <v>95</v>
      </c>
    </row>
    <row r="17" spans="1:11" x14ac:dyDescent="0.45">
      <c r="A17" s="46" t="s">
        <v>68</v>
      </c>
      <c r="B17" s="47"/>
      <c r="C17" s="48">
        <v>45537</v>
      </c>
      <c r="D17" s="48">
        <v>45576</v>
      </c>
      <c r="E17" s="49">
        <f t="shared" si="3"/>
        <v>39</v>
      </c>
      <c r="F17" s="49"/>
      <c r="G17" s="46"/>
      <c r="H17" s="49">
        <f>G17-F17</f>
        <v>0</v>
      </c>
      <c r="I17" s="49">
        <f>H17-E17</f>
        <v>-39</v>
      </c>
      <c r="J17" s="50">
        <f>AVERAGE(J18:J26)</f>
        <v>0</v>
      </c>
      <c r="K17" s="4"/>
    </row>
    <row r="18" spans="1:11" x14ac:dyDescent="0.45">
      <c r="A18" s="43" t="s">
        <v>67</v>
      </c>
      <c r="B18" s="8" t="s">
        <v>84</v>
      </c>
      <c r="C18" s="41">
        <v>45551</v>
      </c>
      <c r="D18" s="41">
        <v>45565</v>
      </c>
      <c r="E18" s="4">
        <f t="shared" si="3"/>
        <v>14</v>
      </c>
      <c r="F18" s="4"/>
      <c r="G18" s="4"/>
      <c r="H18" s="4">
        <f t="shared" si="0"/>
        <v>0</v>
      </c>
      <c r="I18" s="4">
        <f t="shared" si="1"/>
        <v>-14</v>
      </c>
      <c r="J18" s="5">
        <v>0</v>
      </c>
      <c r="K18" s="4"/>
    </row>
    <row r="19" spans="1:11" x14ac:dyDescent="0.45">
      <c r="A19" s="43" t="s">
        <v>64</v>
      </c>
      <c r="B19" s="35" t="s">
        <v>84</v>
      </c>
      <c r="C19" s="24"/>
      <c r="D19" s="24"/>
      <c r="E19" s="4">
        <f t="shared" si="3"/>
        <v>0</v>
      </c>
      <c r="F19" s="4"/>
      <c r="G19" s="4"/>
      <c r="H19" s="4">
        <f t="shared" si="0"/>
        <v>0</v>
      </c>
      <c r="I19" s="4">
        <f t="shared" si="1"/>
        <v>0</v>
      </c>
      <c r="J19" s="5">
        <v>0</v>
      </c>
      <c r="K19" s="4"/>
    </row>
    <row r="20" spans="1:11" x14ac:dyDescent="0.45">
      <c r="A20" s="43" t="s">
        <v>65</v>
      </c>
      <c r="B20" s="35" t="s">
        <v>84</v>
      </c>
      <c r="C20" s="24"/>
      <c r="D20" s="24"/>
      <c r="E20" s="4">
        <f t="shared" si="3"/>
        <v>0</v>
      </c>
      <c r="F20" s="4"/>
      <c r="G20" s="4"/>
      <c r="H20" s="4">
        <f t="shared" si="0"/>
        <v>0</v>
      </c>
      <c r="I20" s="4">
        <f t="shared" si="1"/>
        <v>0</v>
      </c>
      <c r="J20" s="5">
        <v>0</v>
      </c>
      <c r="K20" s="4"/>
    </row>
    <row r="21" spans="1:11" x14ac:dyDescent="0.45">
      <c r="A21" s="43" t="s">
        <v>69</v>
      </c>
      <c r="B21" s="35" t="s">
        <v>84</v>
      </c>
      <c r="C21" s="42"/>
      <c r="D21" s="42"/>
      <c r="E21" s="4">
        <f t="shared" si="3"/>
        <v>0</v>
      </c>
      <c r="F21" s="4"/>
      <c r="G21" s="4"/>
      <c r="H21" s="4">
        <f t="shared" si="0"/>
        <v>0</v>
      </c>
      <c r="I21" s="4">
        <f t="shared" si="1"/>
        <v>0</v>
      </c>
      <c r="J21" s="5">
        <v>0</v>
      </c>
      <c r="K21" s="4"/>
    </row>
    <row r="22" spans="1:11" x14ac:dyDescent="0.45">
      <c r="A22" s="43" t="s">
        <v>66</v>
      </c>
      <c r="B22" s="35" t="s">
        <v>84</v>
      </c>
      <c r="C22" s="42"/>
      <c r="D22" s="42"/>
      <c r="E22" s="4">
        <f t="shared" si="3"/>
        <v>0</v>
      </c>
      <c r="F22" s="4"/>
      <c r="G22" s="4"/>
      <c r="H22" s="4">
        <f t="shared" si="0"/>
        <v>0</v>
      </c>
      <c r="I22" s="4">
        <f t="shared" si="1"/>
        <v>0</v>
      </c>
      <c r="J22" s="5">
        <v>0</v>
      </c>
      <c r="K22" s="4"/>
    </row>
    <row r="23" spans="1:11" x14ac:dyDescent="0.45">
      <c r="A23" s="43" t="s">
        <v>70</v>
      </c>
      <c r="B23" s="35" t="s">
        <v>84</v>
      </c>
      <c r="C23" s="42"/>
      <c r="D23" s="42"/>
      <c r="E23" s="4">
        <f t="shared" si="3"/>
        <v>0</v>
      </c>
      <c r="F23" s="4"/>
      <c r="G23" s="4"/>
      <c r="H23" s="4">
        <f t="shared" si="0"/>
        <v>0</v>
      </c>
      <c r="I23" s="4">
        <f t="shared" si="1"/>
        <v>0</v>
      </c>
      <c r="J23" s="5">
        <v>0</v>
      </c>
      <c r="K23" s="4"/>
    </row>
    <row r="24" spans="1:11" x14ac:dyDescent="0.45">
      <c r="A24" s="43" t="s">
        <v>71</v>
      </c>
      <c r="B24" s="35" t="s">
        <v>84</v>
      </c>
      <c r="C24" s="24"/>
      <c r="D24" s="24"/>
      <c r="E24" s="4">
        <f t="shared" si="3"/>
        <v>0</v>
      </c>
      <c r="F24" s="4"/>
      <c r="G24" s="4"/>
      <c r="H24" s="4">
        <f t="shared" si="0"/>
        <v>0</v>
      </c>
      <c r="I24" s="4">
        <f t="shared" si="1"/>
        <v>0</v>
      </c>
      <c r="J24" s="5">
        <v>0</v>
      </c>
      <c r="K24" s="4"/>
    </row>
    <row r="25" spans="1:11" x14ac:dyDescent="0.45">
      <c r="A25" s="43" t="s">
        <v>79</v>
      </c>
      <c r="B25" s="35" t="s">
        <v>84</v>
      </c>
      <c r="C25" s="37"/>
      <c r="D25" s="36"/>
      <c r="E25" s="4">
        <f t="shared" si="3"/>
        <v>0</v>
      </c>
      <c r="F25" s="4"/>
      <c r="G25" s="4"/>
      <c r="H25" s="4">
        <f t="shared" si="0"/>
        <v>0</v>
      </c>
      <c r="I25" s="4">
        <f t="shared" si="1"/>
        <v>0</v>
      </c>
      <c r="J25" s="5">
        <v>0</v>
      </c>
      <c r="K25" s="4"/>
    </row>
    <row r="26" spans="1:11" x14ac:dyDescent="0.45">
      <c r="A26" s="43" t="s">
        <v>80</v>
      </c>
      <c r="B26" s="35" t="s">
        <v>84</v>
      </c>
      <c r="C26" s="24">
        <v>45566</v>
      </c>
      <c r="D26" s="24">
        <v>45575</v>
      </c>
      <c r="E26" s="4">
        <f t="shared" si="3"/>
        <v>9</v>
      </c>
      <c r="F26" s="4"/>
      <c r="G26" s="4"/>
      <c r="H26" s="4">
        <f t="shared" si="0"/>
        <v>0</v>
      </c>
      <c r="I26" s="4">
        <f t="shared" si="1"/>
        <v>-9</v>
      </c>
      <c r="J26" s="5">
        <v>0</v>
      </c>
      <c r="K26" s="4"/>
    </row>
    <row r="27" spans="1:11" x14ac:dyDescent="0.45">
      <c r="A27" s="46" t="s">
        <v>72</v>
      </c>
      <c r="B27" s="55"/>
      <c r="C27" s="48"/>
      <c r="D27" s="48"/>
      <c r="E27" s="49">
        <f t="shared" ref="E27:E35" si="4">D27-C27</f>
        <v>0</v>
      </c>
      <c r="F27" s="49"/>
      <c r="G27" s="46"/>
      <c r="H27" s="49">
        <f>G27-F27</f>
        <v>0</v>
      </c>
      <c r="I27" s="49">
        <f>H27-E27</f>
        <v>0</v>
      </c>
      <c r="J27" s="50">
        <f>AVERAGE(J28:J36)</f>
        <v>0</v>
      </c>
      <c r="K27" s="4"/>
    </row>
    <row r="28" spans="1:11" x14ac:dyDescent="0.45">
      <c r="A28" s="34" t="s">
        <v>67</v>
      </c>
      <c r="B28" s="35" t="s">
        <v>84</v>
      </c>
      <c r="C28" s="40"/>
      <c r="D28" s="40"/>
      <c r="E28" s="4">
        <f t="shared" si="4"/>
        <v>0</v>
      </c>
      <c r="F28" s="4"/>
      <c r="G28" s="4"/>
      <c r="H28" s="4">
        <f t="shared" si="0"/>
        <v>0</v>
      </c>
      <c r="I28" s="4">
        <f t="shared" si="1"/>
        <v>0</v>
      </c>
      <c r="J28" s="5">
        <v>0</v>
      </c>
      <c r="K28" s="4"/>
    </row>
    <row r="29" spans="1:11" x14ac:dyDescent="0.45">
      <c r="A29" s="34" t="s">
        <v>64</v>
      </c>
      <c r="B29" s="4" t="s">
        <v>84</v>
      </c>
      <c r="C29" s="24"/>
      <c r="D29" s="24"/>
      <c r="E29" s="4">
        <f t="shared" si="4"/>
        <v>0</v>
      </c>
      <c r="F29" s="4"/>
      <c r="G29" s="4"/>
      <c r="H29" s="4">
        <f t="shared" si="0"/>
        <v>0</v>
      </c>
      <c r="I29" s="4">
        <f t="shared" si="1"/>
        <v>0</v>
      </c>
      <c r="J29" s="5">
        <v>0</v>
      </c>
      <c r="K29" s="4"/>
    </row>
    <row r="30" spans="1:11" x14ac:dyDescent="0.45">
      <c r="A30" s="34" t="s">
        <v>65</v>
      </c>
      <c r="B30" s="35" t="s">
        <v>84</v>
      </c>
      <c r="C30" s="24"/>
      <c r="D30" s="24"/>
      <c r="E30" s="4">
        <f t="shared" si="4"/>
        <v>0</v>
      </c>
      <c r="F30" s="4"/>
      <c r="G30" s="4"/>
      <c r="H30" s="4">
        <f t="shared" si="0"/>
        <v>0</v>
      </c>
      <c r="I30" s="4">
        <f t="shared" si="1"/>
        <v>0</v>
      </c>
      <c r="J30" s="5">
        <v>0</v>
      </c>
      <c r="K30" s="4"/>
    </row>
    <row r="31" spans="1:11" x14ac:dyDescent="0.45">
      <c r="A31" s="34" t="s">
        <v>69</v>
      </c>
      <c r="B31" s="35" t="s">
        <v>84</v>
      </c>
      <c r="C31" s="42"/>
      <c r="D31" s="42"/>
      <c r="E31" s="4">
        <f t="shared" si="4"/>
        <v>0</v>
      </c>
      <c r="F31" s="4"/>
      <c r="G31" s="4"/>
      <c r="H31" s="4">
        <f t="shared" si="0"/>
        <v>0</v>
      </c>
      <c r="I31" s="4">
        <f t="shared" si="1"/>
        <v>0</v>
      </c>
      <c r="J31" s="5">
        <v>0</v>
      </c>
      <c r="K31" s="4"/>
    </row>
    <row r="32" spans="1:11" x14ac:dyDescent="0.45">
      <c r="A32" s="34" t="s">
        <v>66</v>
      </c>
      <c r="B32" s="35" t="s">
        <v>84</v>
      </c>
      <c r="C32" s="42"/>
      <c r="D32" s="42"/>
      <c r="E32" s="4">
        <f t="shared" si="4"/>
        <v>0</v>
      </c>
      <c r="F32" s="4"/>
      <c r="G32" s="4"/>
      <c r="H32" s="4">
        <f t="shared" si="0"/>
        <v>0</v>
      </c>
      <c r="I32" s="4">
        <f t="shared" si="1"/>
        <v>0</v>
      </c>
      <c r="J32" s="5">
        <v>0</v>
      </c>
      <c r="K32" s="4"/>
    </row>
    <row r="33" spans="1:11" x14ac:dyDescent="0.45">
      <c r="A33" s="34" t="s">
        <v>70</v>
      </c>
      <c r="B33" s="35" t="s">
        <v>84</v>
      </c>
      <c r="C33" s="42"/>
      <c r="D33" s="42"/>
      <c r="E33" s="4">
        <f t="shared" si="4"/>
        <v>0</v>
      </c>
      <c r="F33" s="4"/>
      <c r="G33" s="4"/>
      <c r="H33" s="4">
        <f t="shared" si="0"/>
        <v>0</v>
      </c>
      <c r="I33" s="4">
        <f t="shared" si="1"/>
        <v>0</v>
      </c>
      <c r="J33" s="5">
        <v>0</v>
      </c>
      <c r="K33" s="4"/>
    </row>
    <row r="34" spans="1:11" x14ac:dyDescent="0.45">
      <c r="A34" s="34" t="s">
        <v>71</v>
      </c>
      <c r="B34" s="35" t="s">
        <v>84</v>
      </c>
      <c r="C34" s="42"/>
      <c r="D34" s="42"/>
      <c r="E34" s="4">
        <f t="shared" si="4"/>
        <v>0</v>
      </c>
      <c r="F34" s="4"/>
      <c r="G34" s="4"/>
      <c r="H34" s="4">
        <f t="shared" si="0"/>
        <v>0</v>
      </c>
      <c r="I34" s="4">
        <f t="shared" si="1"/>
        <v>0</v>
      </c>
      <c r="J34" s="5">
        <v>0</v>
      </c>
      <c r="K34" s="4"/>
    </row>
    <row r="35" spans="1:11" x14ac:dyDescent="0.45">
      <c r="A35" s="34" t="s">
        <v>79</v>
      </c>
      <c r="B35" s="35" t="s">
        <v>84</v>
      </c>
      <c r="C35" s="37"/>
      <c r="D35" s="36"/>
      <c r="E35" s="4">
        <f t="shared" si="4"/>
        <v>0</v>
      </c>
      <c r="F35" s="4"/>
      <c r="G35" s="4"/>
      <c r="H35" s="4">
        <f t="shared" si="0"/>
        <v>0</v>
      </c>
      <c r="I35" s="4">
        <f t="shared" si="1"/>
        <v>0</v>
      </c>
      <c r="J35" s="5">
        <v>0</v>
      </c>
      <c r="K35" s="4"/>
    </row>
    <row r="36" spans="1:11" x14ac:dyDescent="0.45">
      <c r="A36" s="34" t="s">
        <v>80</v>
      </c>
      <c r="B36" s="35" t="s">
        <v>84</v>
      </c>
      <c r="C36" s="24"/>
      <c r="D36" s="24"/>
      <c r="E36" s="4">
        <f t="shared" ref="E36:E37" si="5">D36-C36</f>
        <v>0</v>
      </c>
      <c r="F36" s="4"/>
      <c r="G36" s="4"/>
      <c r="H36" s="4">
        <f t="shared" si="0"/>
        <v>0</v>
      </c>
      <c r="I36" s="4">
        <f t="shared" si="1"/>
        <v>0</v>
      </c>
      <c r="J36" s="5">
        <v>0</v>
      </c>
      <c r="K36" s="4"/>
    </row>
    <row r="37" spans="1:11" x14ac:dyDescent="0.45">
      <c r="A37" s="46" t="s">
        <v>73</v>
      </c>
      <c r="B37" s="55"/>
      <c r="C37" s="48">
        <v>45597</v>
      </c>
      <c r="D37" s="48">
        <v>45637</v>
      </c>
      <c r="E37" s="49">
        <f t="shared" si="5"/>
        <v>40</v>
      </c>
      <c r="F37" s="49"/>
      <c r="G37" s="46"/>
      <c r="H37" s="49">
        <f>G37-F37</f>
        <v>0</v>
      </c>
      <c r="I37" s="49">
        <f>H37-E37</f>
        <v>-40</v>
      </c>
      <c r="J37" s="50">
        <f>AVERAGE(J38:J46)</f>
        <v>0</v>
      </c>
      <c r="K37" s="4"/>
    </row>
    <row r="38" spans="1:11" x14ac:dyDescent="0.45">
      <c r="A38" s="34" t="s">
        <v>67</v>
      </c>
      <c r="B38" s="35" t="s">
        <v>84</v>
      </c>
      <c r="C38" s="40"/>
      <c r="D38" s="40"/>
      <c r="E38" s="4">
        <f t="shared" ref="E38:E45" si="6">D38-C38</f>
        <v>0</v>
      </c>
      <c r="F38" s="4"/>
      <c r="G38" s="4"/>
      <c r="H38" s="4">
        <f t="shared" si="0"/>
        <v>0</v>
      </c>
      <c r="I38" s="4">
        <f t="shared" si="1"/>
        <v>0</v>
      </c>
      <c r="J38" s="5">
        <v>0</v>
      </c>
      <c r="K38" s="4"/>
    </row>
    <row r="39" spans="1:11" x14ac:dyDescent="0.45">
      <c r="A39" s="34" t="s">
        <v>64</v>
      </c>
      <c r="B39" s="35" t="s">
        <v>84</v>
      </c>
      <c r="C39" s="24"/>
      <c r="D39" s="24"/>
      <c r="E39" s="4">
        <f t="shared" si="6"/>
        <v>0</v>
      </c>
      <c r="F39" s="4"/>
      <c r="G39" s="4"/>
      <c r="H39" s="4">
        <f t="shared" si="0"/>
        <v>0</v>
      </c>
      <c r="I39" s="4">
        <f t="shared" si="1"/>
        <v>0</v>
      </c>
      <c r="J39" s="5">
        <v>0</v>
      </c>
      <c r="K39" s="4"/>
    </row>
    <row r="40" spans="1:11" x14ac:dyDescent="0.45">
      <c r="A40" s="34" t="s">
        <v>65</v>
      </c>
      <c r="B40" s="35" t="s">
        <v>84</v>
      </c>
      <c r="C40" s="24"/>
      <c r="D40" s="24"/>
      <c r="E40" s="4">
        <f t="shared" si="6"/>
        <v>0</v>
      </c>
      <c r="F40" s="4"/>
      <c r="G40" s="4"/>
      <c r="H40" s="4">
        <f t="shared" si="0"/>
        <v>0</v>
      </c>
      <c r="I40" s="4">
        <f t="shared" si="1"/>
        <v>0</v>
      </c>
      <c r="J40" s="5">
        <v>0</v>
      </c>
      <c r="K40" s="4"/>
    </row>
    <row r="41" spans="1:11" x14ac:dyDescent="0.45">
      <c r="A41" s="34" t="s">
        <v>69</v>
      </c>
      <c r="B41" s="35" t="s">
        <v>84</v>
      </c>
      <c r="C41" s="42"/>
      <c r="D41" s="42"/>
      <c r="E41" s="4">
        <f t="shared" si="6"/>
        <v>0</v>
      </c>
      <c r="F41" s="4"/>
      <c r="G41" s="4"/>
      <c r="H41" s="4">
        <f t="shared" si="0"/>
        <v>0</v>
      </c>
      <c r="I41" s="4">
        <f t="shared" si="1"/>
        <v>0</v>
      </c>
      <c r="J41" s="5">
        <v>0</v>
      </c>
      <c r="K41" s="4"/>
    </row>
    <row r="42" spans="1:11" x14ac:dyDescent="0.45">
      <c r="A42" s="34" t="s">
        <v>66</v>
      </c>
      <c r="B42" s="35" t="s">
        <v>84</v>
      </c>
      <c r="C42" s="42"/>
      <c r="D42" s="42"/>
      <c r="E42" s="4">
        <f t="shared" si="6"/>
        <v>0</v>
      </c>
      <c r="F42" s="4"/>
      <c r="G42" s="4"/>
      <c r="H42" s="4">
        <f t="shared" si="0"/>
        <v>0</v>
      </c>
      <c r="I42" s="4">
        <f t="shared" si="1"/>
        <v>0</v>
      </c>
      <c r="J42" s="5">
        <v>0</v>
      </c>
      <c r="K42" s="4"/>
    </row>
    <row r="43" spans="1:11" x14ac:dyDescent="0.45">
      <c r="A43" s="34" t="s">
        <v>70</v>
      </c>
      <c r="B43" s="35" t="s">
        <v>84</v>
      </c>
      <c r="C43" s="42"/>
      <c r="D43" s="42"/>
      <c r="E43" s="4">
        <f t="shared" si="6"/>
        <v>0</v>
      </c>
      <c r="F43" s="4"/>
      <c r="G43" s="4"/>
      <c r="H43" s="4">
        <f t="shared" si="0"/>
        <v>0</v>
      </c>
      <c r="I43" s="4">
        <f t="shared" si="1"/>
        <v>0</v>
      </c>
      <c r="J43" s="5">
        <v>0</v>
      </c>
      <c r="K43" s="4"/>
    </row>
    <row r="44" spans="1:11" x14ac:dyDescent="0.45">
      <c r="A44" s="34" t="s">
        <v>71</v>
      </c>
      <c r="B44" s="35" t="s">
        <v>84</v>
      </c>
      <c r="C44" s="42"/>
      <c r="D44" s="42"/>
      <c r="E44" s="4">
        <f t="shared" si="6"/>
        <v>0</v>
      </c>
      <c r="F44" s="4"/>
      <c r="G44" s="4"/>
      <c r="H44" s="4">
        <f t="shared" si="0"/>
        <v>0</v>
      </c>
      <c r="I44" s="4">
        <f t="shared" si="1"/>
        <v>0</v>
      </c>
      <c r="J44" s="5">
        <v>0</v>
      </c>
      <c r="K44" s="4"/>
    </row>
    <row r="45" spans="1:11" x14ac:dyDescent="0.45">
      <c r="A45" s="34" t="s">
        <v>79</v>
      </c>
      <c r="B45" s="35" t="s">
        <v>84</v>
      </c>
      <c r="C45" s="42"/>
      <c r="D45" s="42"/>
      <c r="E45" s="4">
        <f t="shared" si="6"/>
        <v>0</v>
      </c>
      <c r="F45" s="4"/>
      <c r="G45" s="4"/>
      <c r="H45" s="4">
        <f t="shared" si="0"/>
        <v>0</v>
      </c>
      <c r="I45" s="4">
        <f t="shared" si="1"/>
        <v>0</v>
      </c>
      <c r="J45" s="5">
        <v>0</v>
      </c>
      <c r="K45" s="4"/>
    </row>
    <row r="46" spans="1:11" x14ac:dyDescent="0.45">
      <c r="A46" s="34" t="s">
        <v>80</v>
      </c>
      <c r="B46" s="35" t="s">
        <v>84</v>
      </c>
      <c r="C46" s="24">
        <v>45627</v>
      </c>
      <c r="D46" s="24">
        <v>45636</v>
      </c>
      <c r="E46" s="4">
        <f t="shared" ref="E46:E47" si="7">D46-C46</f>
        <v>9</v>
      </c>
      <c r="F46" s="4"/>
      <c r="G46" s="4"/>
      <c r="H46" s="4">
        <f t="shared" si="0"/>
        <v>0</v>
      </c>
      <c r="I46" s="4">
        <f t="shared" si="1"/>
        <v>-9</v>
      </c>
      <c r="J46" s="5">
        <v>0</v>
      </c>
      <c r="K46" s="4"/>
    </row>
    <row r="47" spans="1:11" x14ac:dyDescent="0.45">
      <c r="A47" s="46" t="s">
        <v>74</v>
      </c>
      <c r="B47" s="55"/>
      <c r="C47" s="48">
        <v>45627</v>
      </c>
      <c r="D47" s="48">
        <v>45668</v>
      </c>
      <c r="E47" s="49">
        <f t="shared" si="7"/>
        <v>41</v>
      </c>
      <c r="F47" s="49"/>
      <c r="G47" s="46"/>
      <c r="H47" s="49">
        <f>G47-F47</f>
        <v>0</v>
      </c>
      <c r="I47" s="49">
        <f>H47-E47</f>
        <v>-41</v>
      </c>
      <c r="J47" s="50">
        <f>AVERAGE(J48:J55)</f>
        <v>0</v>
      </c>
      <c r="K47" s="4"/>
    </row>
    <row r="48" spans="1:11" x14ac:dyDescent="0.45">
      <c r="A48" s="34" t="s">
        <v>67</v>
      </c>
      <c r="B48" s="35" t="s">
        <v>84</v>
      </c>
      <c r="C48" s="40"/>
      <c r="D48" s="40"/>
      <c r="E48" s="4">
        <f t="shared" ref="E48:E56" si="8">D48-C48</f>
        <v>0</v>
      </c>
      <c r="F48" s="4"/>
      <c r="G48" s="4"/>
      <c r="H48" s="4">
        <f t="shared" si="0"/>
        <v>0</v>
      </c>
      <c r="I48" s="4">
        <f t="shared" si="1"/>
        <v>0</v>
      </c>
      <c r="J48" s="5">
        <v>0</v>
      </c>
      <c r="K48" s="4"/>
    </row>
    <row r="49" spans="1:11" x14ac:dyDescent="0.45">
      <c r="A49" s="34" t="s">
        <v>64</v>
      </c>
      <c r="B49" s="4" t="s">
        <v>84</v>
      </c>
      <c r="C49" s="24"/>
      <c r="D49" s="24"/>
      <c r="E49" s="4">
        <f t="shared" si="8"/>
        <v>0</v>
      </c>
      <c r="F49" s="4"/>
      <c r="G49" s="4"/>
      <c r="H49" s="4">
        <f t="shared" si="0"/>
        <v>0</v>
      </c>
      <c r="I49" s="4">
        <f t="shared" si="1"/>
        <v>0</v>
      </c>
      <c r="J49" s="5">
        <v>0</v>
      </c>
      <c r="K49" s="4"/>
    </row>
    <row r="50" spans="1:11" x14ac:dyDescent="0.45">
      <c r="A50" s="34" t="s">
        <v>65</v>
      </c>
      <c r="B50" s="35" t="s">
        <v>84</v>
      </c>
      <c r="C50" s="24"/>
      <c r="D50" s="24"/>
      <c r="E50" s="4">
        <f t="shared" si="8"/>
        <v>0</v>
      </c>
      <c r="F50" s="4"/>
      <c r="G50" s="4"/>
      <c r="H50" s="4">
        <f t="shared" si="0"/>
        <v>0</v>
      </c>
      <c r="I50" s="4">
        <f t="shared" si="1"/>
        <v>0</v>
      </c>
      <c r="J50" s="5">
        <v>0</v>
      </c>
      <c r="K50" s="4"/>
    </row>
    <row r="51" spans="1:11" x14ac:dyDescent="0.45">
      <c r="A51" s="34" t="s">
        <v>69</v>
      </c>
      <c r="B51" s="35" t="s">
        <v>84</v>
      </c>
      <c r="C51" s="42"/>
      <c r="D51" s="42"/>
      <c r="E51" s="4">
        <f t="shared" si="8"/>
        <v>0</v>
      </c>
      <c r="F51" s="4"/>
      <c r="G51" s="4"/>
      <c r="H51" s="4">
        <f t="shared" si="0"/>
        <v>0</v>
      </c>
      <c r="I51" s="4">
        <f t="shared" si="1"/>
        <v>0</v>
      </c>
      <c r="J51" s="5">
        <v>0</v>
      </c>
      <c r="K51" s="4"/>
    </row>
    <row r="52" spans="1:11" x14ac:dyDescent="0.45">
      <c r="A52" s="34" t="s">
        <v>66</v>
      </c>
      <c r="B52" s="35" t="s">
        <v>84</v>
      </c>
      <c r="C52" s="42"/>
      <c r="D52" s="42"/>
      <c r="E52" s="4">
        <f t="shared" si="8"/>
        <v>0</v>
      </c>
      <c r="F52" s="4"/>
      <c r="G52" s="4"/>
      <c r="H52" s="4">
        <f t="shared" si="0"/>
        <v>0</v>
      </c>
      <c r="I52" s="4">
        <f t="shared" si="1"/>
        <v>0</v>
      </c>
      <c r="J52" s="5">
        <v>0</v>
      </c>
      <c r="K52" s="4"/>
    </row>
    <row r="53" spans="1:11" x14ac:dyDescent="0.45">
      <c r="A53" s="34" t="s">
        <v>70</v>
      </c>
      <c r="B53" s="35" t="s">
        <v>84</v>
      </c>
      <c r="C53" s="42"/>
      <c r="D53" s="42"/>
      <c r="E53" s="4">
        <f t="shared" si="8"/>
        <v>0</v>
      </c>
      <c r="F53" s="4"/>
      <c r="G53" s="4"/>
      <c r="H53" s="4">
        <f t="shared" si="0"/>
        <v>0</v>
      </c>
      <c r="I53" s="4">
        <f t="shared" si="1"/>
        <v>0</v>
      </c>
      <c r="J53" s="5">
        <v>0</v>
      </c>
      <c r="K53" s="4"/>
    </row>
    <row r="54" spans="1:11" x14ac:dyDescent="0.45">
      <c r="A54" s="34" t="s">
        <v>71</v>
      </c>
      <c r="B54" s="35" t="s">
        <v>84</v>
      </c>
      <c r="C54" s="42"/>
      <c r="D54" s="42"/>
      <c r="E54" s="4">
        <f t="shared" si="8"/>
        <v>0</v>
      </c>
      <c r="F54" s="4"/>
      <c r="G54" s="4"/>
      <c r="H54" s="4">
        <f t="shared" si="0"/>
        <v>0</v>
      </c>
      <c r="I54" s="4">
        <f t="shared" si="1"/>
        <v>0</v>
      </c>
      <c r="J54" s="5">
        <v>0</v>
      </c>
      <c r="K54" s="4"/>
    </row>
    <row r="55" spans="1:11" x14ac:dyDescent="0.45">
      <c r="A55" s="34" t="s">
        <v>79</v>
      </c>
      <c r="B55" s="35" t="s">
        <v>84</v>
      </c>
      <c r="C55" s="37">
        <v>45658</v>
      </c>
      <c r="D55" s="36">
        <v>45667</v>
      </c>
      <c r="E55" s="4">
        <f t="shared" si="8"/>
        <v>9</v>
      </c>
      <c r="F55" s="4"/>
      <c r="G55" s="4"/>
      <c r="H55" s="4">
        <f t="shared" si="0"/>
        <v>0</v>
      </c>
      <c r="I55" s="4">
        <f t="shared" si="1"/>
        <v>-9</v>
      </c>
      <c r="J55" s="5">
        <v>0</v>
      </c>
      <c r="K55" s="4"/>
    </row>
    <row r="56" spans="1:11" x14ac:dyDescent="0.45">
      <c r="A56" s="46" t="s">
        <v>77</v>
      </c>
      <c r="B56" s="55"/>
      <c r="C56" s="48">
        <v>45668</v>
      </c>
      <c r="D56" s="48">
        <v>45688</v>
      </c>
      <c r="E56" s="49">
        <f t="shared" si="8"/>
        <v>20</v>
      </c>
      <c r="F56" s="49"/>
      <c r="G56" s="46"/>
      <c r="H56" s="49">
        <f>G56-F56</f>
        <v>0</v>
      </c>
      <c r="I56" s="49">
        <f>H56-E56</f>
        <v>-20</v>
      </c>
      <c r="J56" s="50">
        <f>AVERAGE(J57:J59)</f>
        <v>0</v>
      </c>
      <c r="K56" s="4"/>
    </row>
    <row r="57" spans="1:11" x14ac:dyDescent="0.45">
      <c r="A57" s="34" t="s">
        <v>75</v>
      </c>
      <c r="B57" s="35" t="s">
        <v>84</v>
      </c>
      <c r="C57" s="24">
        <v>45669</v>
      </c>
      <c r="D57" s="24">
        <v>45687</v>
      </c>
      <c r="E57" s="4">
        <f t="shared" ref="E57:E59" si="9">D57-C57</f>
        <v>18</v>
      </c>
      <c r="F57" s="4"/>
      <c r="G57" s="4"/>
      <c r="H57" s="4">
        <f t="shared" si="0"/>
        <v>0</v>
      </c>
      <c r="I57" s="4">
        <f t="shared" si="1"/>
        <v>-18</v>
      </c>
      <c r="J57" s="5">
        <v>0</v>
      </c>
      <c r="K57" s="4"/>
    </row>
    <row r="58" spans="1:11" x14ac:dyDescent="0.45">
      <c r="A58" s="34" t="s">
        <v>85</v>
      </c>
      <c r="B58" s="35" t="s">
        <v>84</v>
      </c>
      <c r="C58" s="24">
        <v>45669</v>
      </c>
      <c r="D58" s="24">
        <v>45687</v>
      </c>
      <c r="E58" s="4">
        <f t="shared" si="9"/>
        <v>18</v>
      </c>
      <c r="F58" s="4"/>
      <c r="G58" s="4"/>
      <c r="H58" s="4">
        <f t="shared" si="0"/>
        <v>0</v>
      </c>
      <c r="I58" s="4">
        <f t="shared" si="1"/>
        <v>-18</v>
      </c>
      <c r="J58" s="5">
        <v>0</v>
      </c>
      <c r="K58" s="4"/>
    </row>
    <row r="59" spans="1:11" x14ac:dyDescent="0.45">
      <c r="A59" s="34" t="s">
        <v>76</v>
      </c>
      <c r="B59" s="35" t="s">
        <v>84</v>
      </c>
      <c r="C59" s="24">
        <v>45669</v>
      </c>
      <c r="D59" s="24">
        <v>45688</v>
      </c>
      <c r="E59" s="4">
        <f t="shared" si="9"/>
        <v>19</v>
      </c>
      <c r="F59" s="4"/>
      <c r="G59" s="4"/>
      <c r="H59" s="4">
        <f t="shared" si="0"/>
        <v>0</v>
      </c>
      <c r="I59" s="4">
        <f t="shared" si="1"/>
        <v>-19</v>
      </c>
      <c r="J59" s="5">
        <v>0</v>
      </c>
      <c r="K59" s="4"/>
    </row>
    <row r="60" spans="1:11" x14ac:dyDescent="0.45">
      <c r="A60" s="46" t="s">
        <v>78</v>
      </c>
      <c r="B60" s="55"/>
      <c r="C60" s="48"/>
      <c r="D60" s="48"/>
      <c r="E60" s="49">
        <v>40</v>
      </c>
      <c r="F60" s="49"/>
      <c r="G60" s="46"/>
      <c r="H60" s="49">
        <f>G60-F60</f>
        <v>0</v>
      </c>
      <c r="I60" s="49">
        <f>H60-E60</f>
        <v>-40</v>
      </c>
      <c r="J60" s="50">
        <f>AVERAGE(J61:J68)</f>
        <v>0</v>
      </c>
      <c r="K60" s="4"/>
    </row>
    <row r="61" spans="1:11" x14ac:dyDescent="0.45">
      <c r="A61" s="34" t="s">
        <v>67</v>
      </c>
      <c r="B61" s="35" t="s">
        <v>84</v>
      </c>
      <c r="C61" s="41">
        <v>45689</v>
      </c>
      <c r="D61" s="41">
        <v>45716</v>
      </c>
      <c r="E61" s="4">
        <f t="shared" ref="E61:E69" si="10">D61-C61</f>
        <v>27</v>
      </c>
      <c r="F61" s="4"/>
      <c r="G61" s="4"/>
      <c r="H61" s="4">
        <f t="shared" si="0"/>
        <v>0</v>
      </c>
      <c r="I61" s="4">
        <f t="shared" si="1"/>
        <v>-27</v>
      </c>
      <c r="J61" s="5">
        <v>0</v>
      </c>
      <c r="K61" s="4"/>
    </row>
    <row r="62" spans="1:11" x14ac:dyDescent="0.45">
      <c r="A62" s="34" t="s">
        <v>64</v>
      </c>
      <c r="B62" s="4" t="s">
        <v>84</v>
      </c>
      <c r="C62" s="41"/>
      <c r="D62" s="41"/>
      <c r="E62" s="4">
        <f t="shared" si="10"/>
        <v>0</v>
      </c>
      <c r="F62" s="4"/>
      <c r="G62" s="4"/>
      <c r="H62" s="4">
        <f t="shared" si="0"/>
        <v>0</v>
      </c>
      <c r="I62" s="4">
        <f t="shared" si="1"/>
        <v>0</v>
      </c>
      <c r="J62" s="5">
        <v>0</v>
      </c>
      <c r="K62" s="4"/>
    </row>
    <row r="63" spans="1:11" x14ac:dyDescent="0.45">
      <c r="A63" s="34" t="s">
        <v>65</v>
      </c>
      <c r="B63" s="35" t="s">
        <v>84</v>
      </c>
      <c r="C63" s="41"/>
      <c r="D63" s="41"/>
      <c r="E63" s="4">
        <f t="shared" si="10"/>
        <v>0</v>
      </c>
      <c r="F63" s="4"/>
      <c r="G63" s="4"/>
      <c r="H63" s="4">
        <f t="shared" si="0"/>
        <v>0</v>
      </c>
      <c r="I63" s="4">
        <f t="shared" si="1"/>
        <v>0</v>
      </c>
      <c r="J63" s="5">
        <v>0</v>
      </c>
      <c r="K63" s="4"/>
    </row>
    <row r="64" spans="1:11" x14ac:dyDescent="0.45">
      <c r="A64" s="34" t="s">
        <v>69</v>
      </c>
      <c r="B64" s="35" t="s">
        <v>84</v>
      </c>
      <c r="C64" s="56"/>
      <c r="D64" s="56"/>
      <c r="E64" s="4">
        <f t="shared" si="10"/>
        <v>0</v>
      </c>
      <c r="F64" s="4"/>
      <c r="G64" s="4"/>
      <c r="H64" s="4">
        <f t="shared" si="0"/>
        <v>0</v>
      </c>
      <c r="I64" s="4">
        <f t="shared" si="1"/>
        <v>0</v>
      </c>
      <c r="J64" s="5">
        <v>0</v>
      </c>
      <c r="K64" s="4"/>
    </row>
    <row r="65" spans="1:11" x14ac:dyDescent="0.45">
      <c r="A65" s="34" t="s">
        <v>66</v>
      </c>
      <c r="B65" s="35" t="s">
        <v>84</v>
      </c>
      <c r="C65" s="56"/>
      <c r="D65" s="56"/>
      <c r="E65" s="4">
        <f t="shared" si="10"/>
        <v>0</v>
      </c>
      <c r="F65" s="4"/>
      <c r="G65" s="4"/>
      <c r="H65" s="4">
        <f t="shared" si="0"/>
        <v>0</v>
      </c>
      <c r="I65" s="4">
        <f t="shared" si="1"/>
        <v>0</v>
      </c>
      <c r="J65" s="5">
        <v>0</v>
      </c>
      <c r="K65" s="4"/>
    </row>
    <row r="66" spans="1:11" x14ac:dyDescent="0.45">
      <c r="A66" s="34" t="s">
        <v>70</v>
      </c>
      <c r="B66" s="35" t="s">
        <v>84</v>
      </c>
      <c r="C66" s="56"/>
      <c r="D66" s="56"/>
      <c r="E66" s="4">
        <f t="shared" si="10"/>
        <v>0</v>
      </c>
      <c r="F66" s="4"/>
      <c r="G66" s="4"/>
      <c r="H66" s="4">
        <f t="shared" si="0"/>
        <v>0</v>
      </c>
      <c r="I66" s="4">
        <f t="shared" si="1"/>
        <v>0</v>
      </c>
      <c r="J66" s="5">
        <v>0</v>
      </c>
      <c r="K66" s="4"/>
    </row>
    <row r="67" spans="1:11" x14ac:dyDescent="0.45">
      <c r="A67" s="34" t="s">
        <v>71</v>
      </c>
      <c r="B67" s="35" t="s">
        <v>84</v>
      </c>
      <c r="C67" s="56"/>
      <c r="D67" s="56"/>
      <c r="E67" s="4">
        <f t="shared" si="10"/>
        <v>0</v>
      </c>
      <c r="F67" s="4"/>
      <c r="G67" s="4"/>
      <c r="H67" s="4">
        <f t="shared" si="0"/>
        <v>0</v>
      </c>
      <c r="I67" s="4">
        <f t="shared" si="1"/>
        <v>0</v>
      </c>
      <c r="J67" s="5">
        <v>0</v>
      </c>
      <c r="K67" s="4"/>
    </row>
    <row r="68" spans="1:11" x14ac:dyDescent="0.45">
      <c r="A68" s="34" t="s">
        <v>79</v>
      </c>
      <c r="B68" s="35" t="s">
        <v>84</v>
      </c>
      <c r="C68" s="56">
        <v>45717</v>
      </c>
      <c r="D68" s="56">
        <v>45726</v>
      </c>
      <c r="E68" s="4">
        <f t="shared" si="10"/>
        <v>9</v>
      </c>
      <c r="F68" s="4"/>
      <c r="G68" s="4"/>
      <c r="H68" s="4">
        <f t="shared" si="0"/>
        <v>0</v>
      </c>
      <c r="I68" s="4">
        <f t="shared" si="1"/>
        <v>-9</v>
      </c>
      <c r="J68" s="5">
        <v>0</v>
      </c>
      <c r="K68" s="4"/>
    </row>
    <row r="69" spans="1:11" x14ac:dyDescent="0.45">
      <c r="A69" s="46" t="s">
        <v>88</v>
      </c>
      <c r="B69" s="55"/>
      <c r="C69" s="48">
        <v>45727</v>
      </c>
      <c r="D69" s="48">
        <v>45747</v>
      </c>
      <c r="E69" s="49">
        <f t="shared" si="10"/>
        <v>20</v>
      </c>
      <c r="F69" s="49"/>
      <c r="G69" s="46"/>
      <c r="H69" s="49">
        <f>G69-F69</f>
        <v>0</v>
      </c>
      <c r="I69" s="49">
        <f>H69-E69</f>
        <v>-20</v>
      </c>
      <c r="J69" s="50">
        <f>AVERAGE(J70:J71)</f>
        <v>0</v>
      </c>
      <c r="K69" s="4"/>
    </row>
    <row r="70" spans="1:11" ht="28.5" x14ac:dyDescent="0.45">
      <c r="A70" s="34" t="s">
        <v>89</v>
      </c>
      <c r="B70" s="35" t="s">
        <v>84</v>
      </c>
      <c r="C70" s="41">
        <v>45689</v>
      </c>
      <c r="D70" s="41">
        <v>45716</v>
      </c>
      <c r="E70" s="4">
        <f t="shared" ref="E70:E71" si="11">D70-C70</f>
        <v>27</v>
      </c>
      <c r="F70" s="4"/>
      <c r="G70" s="4"/>
      <c r="H70" s="4">
        <f t="shared" si="0"/>
        <v>0</v>
      </c>
      <c r="I70" s="4">
        <f t="shared" si="1"/>
        <v>-27</v>
      </c>
      <c r="J70" s="5">
        <v>0</v>
      </c>
      <c r="K70" s="4"/>
    </row>
    <row r="71" spans="1:11" ht="28.5" x14ac:dyDescent="0.45">
      <c r="A71" s="34" t="s">
        <v>90</v>
      </c>
      <c r="B71" s="4" t="s">
        <v>84</v>
      </c>
      <c r="C71" s="41"/>
      <c r="D71" s="41"/>
      <c r="E71" s="4">
        <f t="shared" si="11"/>
        <v>0</v>
      </c>
      <c r="F71" s="4"/>
      <c r="G71" s="4"/>
      <c r="H71" s="4">
        <f t="shared" si="0"/>
        <v>0</v>
      </c>
      <c r="I71" s="4">
        <f t="shared" si="1"/>
        <v>0</v>
      </c>
      <c r="J71" s="5">
        <v>0</v>
      </c>
      <c r="K71" s="4"/>
    </row>
    <row r="72" spans="1:11" x14ac:dyDescent="0.45">
      <c r="A72" s="2" t="s">
        <v>47</v>
      </c>
      <c r="B72" s="2"/>
      <c r="C72" s="2"/>
      <c r="D72" s="2"/>
      <c r="E72" s="25">
        <f>SUM(E11+E17+E27+E37+E47+E56+E60+E69)</f>
        <v>211</v>
      </c>
      <c r="F72" s="4"/>
      <c r="G72" s="4"/>
      <c r="H72" s="62">
        <f>SUM(H11+H17+H27+H37+H47+H56+H60+H69)</f>
        <v>0</v>
      </c>
      <c r="I72" s="4"/>
      <c r="J72" s="4"/>
      <c r="K72" s="4"/>
    </row>
    <row r="74" spans="1:11" x14ac:dyDescent="0.45">
      <c r="A74" s="23" t="s">
        <v>49</v>
      </c>
    </row>
    <row r="75" spans="1:11" x14ac:dyDescent="0.45">
      <c r="A75" t="s">
        <v>29</v>
      </c>
      <c r="B75" s="31" t="s">
        <v>50</v>
      </c>
    </row>
    <row r="76" spans="1:11" x14ac:dyDescent="0.45">
      <c r="A76" t="s">
        <v>51</v>
      </c>
      <c r="B76" s="32" t="s">
        <v>52</v>
      </c>
    </row>
    <row r="77" spans="1:11" x14ac:dyDescent="0.45">
      <c r="A77" t="s">
        <v>53</v>
      </c>
      <c r="B77" s="33" t="s">
        <v>54</v>
      </c>
    </row>
    <row r="80" spans="1:11" x14ac:dyDescent="0.45">
      <c r="A80" t="s">
        <v>55</v>
      </c>
    </row>
  </sheetData>
  <mergeCells count="6">
    <mergeCell ref="A8:C8"/>
    <mergeCell ref="B1:D1"/>
    <mergeCell ref="B2:D2"/>
    <mergeCell ref="B4:D4"/>
    <mergeCell ref="B5:D5"/>
    <mergeCell ref="B3:D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Feuil1</vt:lpstr>
      <vt:lpstr>PP STREAM1 SC1</vt:lpstr>
      <vt:lpstr>STATUT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Charlo AKUEGNON</dc:creator>
  <cp:lastModifiedBy>Charlo AKUEGNON</cp:lastModifiedBy>
  <dcterms:created xsi:type="dcterms:W3CDTF">2024-08-13T10:18:11Z</dcterms:created>
  <dcterms:modified xsi:type="dcterms:W3CDTF">2024-09-24T10:33:05Z</dcterms:modified>
</cp:coreProperties>
</file>