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569fee28d5321260/Desktop/GESTION DE PROJET/PROJET DE TRANSFORMATION NORMATIVE/"/>
    </mc:Choice>
  </mc:AlternateContent>
  <xr:revisionPtr revIDLastSave="114" documentId="8_{2E91E246-DA47-4C38-9CE7-5A1027B09DC0}" xr6:coauthVersionLast="47" xr6:coauthVersionMax="47" xr10:uidLastSave="{30183507-3EF5-40F3-8078-7DE311D8D653}"/>
  <bookViews>
    <workbookView xWindow="-98" yWindow="-98" windowWidth="19396" windowHeight="10276" activeTab="2" xr2:uid="{089E55DC-99F6-493B-B345-B5F9D2EF5CA2}"/>
  </bookViews>
  <sheets>
    <sheet name="Feuil1" sheetId="1" r:id="rId1"/>
    <sheet name="Feuil2" sheetId="6" r:id="rId2"/>
    <sheet name="PP STREAM1 SC1" sheetId="5" r:id="rId3"/>
  </sheets>
  <definedNames>
    <definedName name="STATUT">Feuil1!$AE$2:$AE$4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0" i="5" l="1"/>
  <c r="K50" i="5" l="1"/>
  <c r="K58" i="5" l="1"/>
  <c r="K36" i="5"/>
  <c r="K23" i="5"/>
  <c r="K14" i="5"/>
  <c r="K11" i="5"/>
  <c r="F52" i="5"/>
  <c r="I52" i="5"/>
  <c r="J52" i="5" s="1"/>
  <c r="F53" i="5"/>
  <c r="I53" i="5"/>
  <c r="F54" i="5"/>
  <c r="I54" i="5"/>
  <c r="J54" i="5" s="1"/>
  <c r="F55" i="5"/>
  <c r="I55" i="5"/>
  <c r="I51" i="5"/>
  <c r="F51" i="5"/>
  <c r="F38" i="5"/>
  <c r="I38" i="5"/>
  <c r="J38" i="5" s="1"/>
  <c r="F39" i="5"/>
  <c r="I39" i="5"/>
  <c r="F40" i="5"/>
  <c r="I40" i="5"/>
  <c r="F41" i="5"/>
  <c r="J41" i="5" s="1"/>
  <c r="I41" i="5"/>
  <c r="F42" i="5"/>
  <c r="I42" i="5"/>
  <c r="F43" i="5"/>
  <c r="I43" i="5"/>
  <c r="F44" i="5"/>
  <c r="I44" i="5"/>
  <c r="F45" i="5"/>
  <c r="I45" i="5"/>
  <c r="J45" i="5"/>
  <c r="F46" i="5"/>
  <c r="I46" i="5"/>
  <c r="J46" i="5" s="1"/>
  <c r="F47" i="5"/>
  <c r="J47" i="5" s="1"/>
  <c r="I47" i="5"/>
  <c r="F48" i="5"/>
  <c r="I48" i="5"/>
  <c r="F49" i="5"/>
  <c r="J49" i="5" s="1"/>
  <c r="I49" i="5"/>
  <c r="I37" i="5"/>
  <c r="F37" i="5"/>
  <c r="F25" i="5"/>
  <c r="J25" i="5" s="1"/>
  <c r="I25" i="5"/>
  <c r="F26" i="5"/>
  <c r="I26" i="5"/>
  <c r="F27" i="5"/>
  <c r="I27" i="5"/>
  <c r="J27" i="5" s="1"/>
  <c r="F28" i="5"/>
  <c r="I28" i="5"/>
  <c r="F29" i="5"/>
  <c r="I29" i="5"/>
  <c r="J29" i="5" s="1"/>
  <c r="F30" i="5"/>
  <c r="I30" i="5"/>
  <c r="J30" i="5" s="1"/>
  <c r="F31" i="5"/>
  <c r="I31" i="5"/>
  <c r="F32" i="5"/>
  <c r="I32" i="5"/>
  <c r="J32" i="5" s="1"/>
  <c r="F20" i="5"/>
  <c r="I20" i="5"/>
  <c r="F21" i="5"/>
  <c r="I21" i="5"/>
  <c r="F22" i="5"/>
  <c r="J22" i="5" s="1"/>
  <c r="I22" i="5"/>
  <c r="I61" i="5"/>
  <c r="F61" i="5"/>
  <c r="I60" i="5"/>
  <c r="F60" i="5"/>
  <c r="I57" i="5"/>
  <c r="F57" i="5"/>
  <c r="I56" i="5"/>
  <c r="F56" i="5"/>
  <c r="I13" i="5"/>
  <c r="F13" i="5"/>
  <c r="I12" i="5"/>
  <c r="I11" i="5" s="1"/>
  <c r="F12" i="5"/>
  <c r="F11" i="5" s="1"/>
  <c r="I16" i="5"/>
  <c r="I17" i="5"/>
  <c r="I18" i="5"/>
  <c r="I19" i="5"/>
  <c r="F16" i="5"/>
  <c r="F17" i="5"/>
  <c r="F18" i="5"/>
  <c r="F19" i="5"/>
  <c r="J28" i="5" l="1"/>
  <c r="F36" i="5"/>
  <c r="J43" i="5"/>
  <c r="J55" i="5"/>
  <c r="F50" i="5"/>
  <c r="J42" i="5"/>
  <c r="J40" i="5"/>
  <c r="J48" i="5"/>
  <c r="J21" i="5"/>
  <c r="J11" i="5"/>
  <c r="J37" i="5"/>
  <c r="J51" i="5"/>
  <c r="J20" i="5"/>
  <c r="J31" i="5"/>
  <c r="J26" i="5"/>
  <c r="J44" i="5"/>
  <c r="J39" i="5"/>
  <c r="J53" i="5"/>
  <c r="J60" i="5"/>
  <c r="J61" i="5"/>
  <c r="J56" i="5"/>
  <c r="J57" i="5"/>
  <c r="J16" i="5"/>
  <c r="J19" i="5"/>
  <c r="J18" i="5"/>
  <c r="J12" i="5"/>
  <c r="J17" i="5"/>
  <c r="J13" i="5"/>
  <c r="I59" i="5" l="1"/>
  <c r="I35" i="5"/>
  <c r="I34" i="5"/>
  <c r="I33" i="5"/>
  <c r="I24" i="5"/>
  <c r="I15" i="5"/>
  <c r="I58" i="5"/>
  <c r="I50" i="5"/>
  <c r="I36" i="5"/>
  <c r="I23" i="5"/>
  <c r="I14" i="5"/>
  <c r="F34" i="5"/>
  <c r="F35" i="5"/>
  <c r="F59" i="5"/>
  <c r="F58" i="5" s="1"/>
  <c r="F33" i="5"/>
  <c r="F24" i="5"/>
  <c r="F23" i="5" s="1"/>
  <c r="J58" i="5" l="1"/>
  <c r="I62" i="5"/>
  <c r="J35" i="5"/>
  <c r="J34" i="5"/>
  <c r="J24" i="5"/>
  <c r="J50" i="5"/>
  <c r="J23" i="5"/>
  <c r="J33" i="5"/>
  <c r="J36" i="5"/>
  <c r="J59" i="5"/>
  <c r="F15" i="5" l="1"/>
  <c r="J15" i="5" l="1"/>
  <c r="F14" i="5"/>
  <c r="N20" i="1"/>
  <c r="N18" i="1"/>
  <c r="N17" i="1"/>
  <c r="N16" i="1"/>
  <c r="N13" i="1"/>
  <c r="N14" i="1"/>
  <c r="N12" i="1"/>
  <c r="N10" i="1"/>
  <c r="N9" i="1"/>
  <c r="F62" i="5" l="1"/>
  <c r="J14" i="5"/>
  <c r="F20" i="1"/>
  <c r="F18" i="1"/>
  <c r="F17" i="1"/>
  <c r="F16" i="1"/>
  <c r="F14" i="1"/>
  <c r="F13" i="1"/>
  <c r="F12" i="1"/>
  <c r="F10" i="1"/>
  <c r="F9" i="1"/>
  <c r="K19" i="1"/>
  <c r="K15" i="1"/>
  <c r="K11" i="1"/>
  <c r="K8" i="1"/>
</calcChain>
</file>

<file path=xl/sharedStrings.xml><?xml version="1.0" encoding="utf-8"?>
<sst xmlns="http://schemas.openxmlformats.org/spreadsheetml/2006/main" count="220" uniqueCount="112">
  <si>
    <t>TABLEAU DE SUIVI PROGRAMME DE TRANSFORMATION GMC</t>
  </si>
  <si>
    <t xml:space="preserve">DATE DE DEBUT </t>
  </si>
  <si>
    <t>DATE DE FIN</t>
  </si>
  <si>
    <t>AOUT 2024</t>
  </si>
  <si>
    <t>FEVRIER 2025</t>
  </si>
  <si>
    <t>Théophile AMANI</t>
  </si>
  <si>
    <t>LEADERSHIP &amp; BUSINESS</t>
  </si>
  <si>
    <t>DONNEES DE REFERENCE</t>
  </si>
  <si>
    <t>CIBLE Vs DUREE</t>
  </si>
  <si>
    <t xml:space="preserve">VALEUR REELLE </t>
  </si>
  <si>
    <t>% EVOL/
STREAM</t>
  </si>
  <si>
    <t>DATE D</t>
  </si>
  <si>
    <t>DUREE</t>
  </si>
  <si>
    <t>VALEURS D</t>
  </si>
  <si>
    <t>DATE FIN</t>
  </si>
  <si>
    <t>MOD DATE</t>
  </si>
  <si>
    <t>STREAM1: Leadership - Théophile A</t>
  </si>
  <si>
    <t>STREAM2: Réalisation des ventes - Sylvanus G</t>
  </si>
  <si>
    <t>STREAM3: Gestion du Donneur d'ordre - Sylvanus G</t>
  </si>
  <si>
    <t>STREAM4: Achats et logistique - Juste G</t>
  </si>
  <si>
    <r>
      <rPr>
        <b/>
        <sz val="11"/>
        <color rgb="FF00B050"/>
        <rFont val="Calibri"/>
        <family val="2"/>
        <scheme val="minor"/>
      </rPr>
      <t>S-Chantier1</t>
    </r>
    <r>
      <rPr>
        <b/>
        <sz val="11"/>
        <color theme="1"/>
        <rFont val="Calibri"/>
        <family val="2"/>
        <scheme val="minor"/>
      </rPr>
      <t>:</t>
    </r>
    <r>
      <rPr>
        <sz val="11"/>
        <color theme="1"/>
        <rFont val="Calibri"/>
        <family val="2"/>
        <scheme val="minor"/>
      </rPr>
      <t xml:space="preserve"> Définir les orientations stratégiques du GMC</t>
    </r>
  </si>
  <si>
    <r>
      <rPr>
        <b/>
        <sz val="11"/>
        <color rgb="FF00B050"/>
        <rFont val="Calibri"/>
        <family val="2"/>
        <scheme val="minor"/>
      </rPr>
      <t>S-Chantier2</t>
    </r>
    <r>
      <rPr>
        <b/>
        <sz val="11"/>
        <color theme="1"/>
        <rFont val="Calibri"/>
        <family val="2"/>
        <scheme val="minor"/>
      </rPr>
      <t>:</t>
    </r>
    <r>
      <rPr>
        <sz val="11"/>
        <color theme="1"/>
        <rFont val="Calibri"/>
        <family val="2"/>
        <scheme val="minor"/>
      </rPr>
      <t xml:space="preserve"> Fixer les objectifs</t>
    </r>
  </si>
  <si>
    <r>
      <rPr>
        <b/>
        <sz val="11"/>
        <color theme="7"/>
        <rFont val="Calibri"/>
        <family val="2"/>
        <scheme val="minor"/>
      </rPr>
      <t>S-Chantier1</t>
    </r>
    <r>
      <rPr>
        <b/>
        <sz val="11"/>
        <color theme="1"/>
        <rFont val="Calibri"/>
        <family val="2"/>
        <scheme val="minor"/>
      </rPr>
      <t>:</t>
    </r>
    <r>
      <rPr>
        <sz val="11"/>
        <color theme="1"/>
        <rFont val="Calibri"/>
        <family val="2"/>
        <scheme val="minor"/>
      </rPr>
      <t xml:space="preserve"> Gestion des arrêtés de compte </t>
    </r>
  </si>
  <si>
    <r>
      <rPr>
        <b/>
        <sz val="11"/>
        <color theme="7"/>
        <rFont val="Calibri"/>
        <family val="2"/>
        <scheme val="minor"/>
      </rPr>
      <t>S-Chantier2</t>
    </r>
    <r>
      <rPr>
        <b/>
        <sz val="11"/>
        <color theme="1"/>
        <rFont val="Calibri"/>
        <family val="2"/>
        <scheme val="minor"/>
      </rPr>
      <t>:</t>
    </r>
    <r>
      <rPr>
        <sz val="11"/>
        <color theme="1"/>
        <rFont val="Calibri"/>
        <family val="2"/>
        <scheme val="minor"/>
      </rPr>
      <t xml:space="preserve"> Gérer le processus de vente PSE</t>
    </r>
  </si>
  <si>
    <r>
      <rPr>
        <b/>
        <sz val="11"/>
        <color theme="7"/>
        <rFont val="Calibri"/>
        <family val="2"/>
        <scheme val="minor"/>
      </rPr>
      <t>S-Chantier3</t>
    </r>
    <r>
      <rPr>
        <b/>
        <sz val="11"/>
        <color theme="1"/>
        <rFont val="Calibri"/>
        <family val="2"/>
        <scheme val="minor"/>
      </rPr>
      <t>:</t>
    </r>
    <r>
      <rPr>
        <sz val="11"/>
        <color theme="1"/>
        <rFont val="Calibri"/>
        <family val="2"/>
        <scheme val="minor"/>
      </rPr>
      <t xml:space="preserve"> Fournir des reportings au DO</t>
    </r>
  </si>
  <si>
    <r>
      <rPr>
        <b/>
        <sz val="11"/>
        <color theme="7"/>
        <rFont val="Calibri"/>
        <family val="2"/>
        <scheme val="minor"/>
      </rPr>
      <t>S-Chantier1</t>
    </r>
    <r>
      <rPr>
        <b/>
        <sz val="11"/>
        <color theme="1"/>
        <rFont val="Calibri"/>
        <family val="2"/>
        <scheme val="minor"/>
      </rPr>
      <t>:</t>
    </r>
    <r>
      <rPr>
        <sz val="11"/>
        <color theme="1"/>
        <rFont val="Calibri"/>
        <family val="2"/>
        <scheme val="minor"/>
      </rPr>
      <t xml:space="preserve"> Intégrer de nouveaux Donneur d'ordre, Services, programmes </t>
    </r>
  </si>
  <si>
    <r>
      <rPr>
        <b/>
        <sz val="11"/>
        <color theme="7"/>
        <rFont val="Calibri"/>
        <family val="2"/>
        <scheme val="minor"/>
      </rPr>
      <t>S-Chantier2</t>
    </r>
    <r>
      <rPr>
        <b/>
        <sz val="11"/>
        <color theme="1"/>
        <rFont val="Calibri"/>
        <family val="2"/>
        <scheme val="minor"/>
      </rPr>
      <t>:</t>
    </r>
    <r>
      <rPr>
        <sz val="11"/>
        <color theme="1"/>
        <rFont val="Calibri"/>
        <family val="2"/>
        <scheme val="minor"/>
      </rPr>
      <t xml:space="preserve"> Facturer le DO et le recouvrer</t>
    </r>
  </si>
  <si>
    <r>
      <rPr>
        <b/>
        <sz val="11"/>
        <color rgb="FFC00000"/>
        <rFont val="Calibri"/>
        <family val="2"/>
        <scheme val="minor"/>
      </rPr>
      <t>S-Chantier1</t>
    </r>
    <r>
      <rPr>
        <b/>
        <sz val="11"/>
        <color theme="1"/>
        <rFont val="Calibri"/>
        <family val="2"/>
        <scheme val="minor"/>
      </rPr>
      <t>:</t>
    </r>
    <r>
      <rPr>
        <sz val="11"/>
        <color theme="1"/>
        <rFont val="Calibri"/>
        <family val="2"/>
        <scheme val="minor"/>
      </rPr>
      <t xml:space="preserve"> Gestion du Stock</t>
    </r>
  </si>
  <si>
    <t>% EVOL GLO/ STREAM</t>
  </si>
  <si>
    <t>DD</t>
  </si>
  <si>
    <t>NON DEMARRE</t>
  </si>
  <si>
    <t>EN COURS</t>
  </si>
  <si>
    <t>TERMINE</t>
  </si>
  <si>
    <t>STATUT</t>
  </si>
  <si>
    <t>ETAT</t>
  </si>
  <si>
    <t>AXE</t>
  </si>
  <si>
    <t>OWNER</t>
  </si>
  <si>
    <t>STEAM LEADER</t>
  </si>
  <si>
    <t>ETAPES</t>
  </si>
  <si>
    <t>DF PREV</t>
  </si>
  <si>
    <t>DD PREV</t>
  </si>
  <si>
    <t>DUREE PREV</t>
  </si>
  <si>
    <t>DD REELLE</t>
  </si>
  <si>
    <t>DF REELLE</t>
  </si>
  <si>
    <t>DUREE REELLE</t>
  </si>
  <si>
    <t>GLISSEMENT</t>
  </si>
  <si>
    <t>EQUIPE PROJET</t>
  </si>
  <si>
    <t>DUREE TOTALE</t>
  </si>
  <si>
    <t>% AVANC</t>
  </si>
  <si>
    <t>LEGENDE</t>
  </si>
  <si>
    <t>Date de Début</t>
  </si>
  <si>
    <t>DF</t>
  </si>
  <si>
    <t>Date de Fin</t>
  </si>
  <si>
    <t>PREV</t>
  </si>
  <si>
    <t>Prévisionnel</t>
  </si>
  <si>
    <t xml:space="preserve">NB: </t>
  </si>
  <si>
    <t>PROCESS &amp; PROCEDURES</t>
  </si>
  <si>
    <t>Raïssa KASSI</t>
  </si>
  <si>
    <t>Taux d'avancement global du Stream</t>
  </si>
  <si>
    <t>PERIMETRE</t>
  </si>
  <si>
    <t>Toutes les Filiales; toutes les BU + HOOPE</t>
  </si>
  <si>
    <t>Commentaires</t>
  </si>
  <si>
    <r>
      <rPr>
        <b/>
        <sz val="11"/>
        <color rgb="FF00B050"/>
        <rFont val="Calibri"/>
        <family val="2"/>
        <scheme val="minor"/>
      </rPr>
      <t>S-Chantier1</t>
    </r>
    <r>
      <rPr>
        <b/>
        <sz val="11"/>
        <color theme="1"/>
        <rFont val="Calibri"/>
        <family val="2"/>
        <scheme val="minor"/>
      </rPr>
      <t>:</t>
    </r>
    <r>
      <rPr>
        <sz val="11"/>
        <color theme="1"/>
        <rFont val="Calibri"/>
        <family val="2"/>
        <scheme val="minor"/>
      </rPr>
      <t xml:space="preserve"> Rédiger les approches COPC </t>
    </r>
  </si>
  <si>
    <t>STREAM4: Définition des approches</t>
  </si>
  <si>
    <t>Rédaction des approches Septembre (09 stream)</t>
  </si>
  <si>
    <t>Rédaction des approches Novembre (11 stream)</t>
  </si>
  <si>
    <t>Rédaction des approches Octobre (11 stream)</t>
  </si>
  <si>
    <t>Rédaction des approches Décembre (05 stream)</t>
  </si>
  <si>
    <t>Rédaction des approches Février (01 stream)</t>
  </si>
  <si>
    <t>Modélisation &amp; validation et diffusion de la procédure de définition des orientations stratégiques</t>
  </si>
  <si>
    <t>Modélisation &amp; validation et diffusion de la procédure du mécanisme des arrêtés de comptes</t>
  </si>
  <si>
    <t>Modélisation &amp; validation et diffusion de la procédure Fournir des reportings  aux  DO</t>
  </si>
  <si>
    <t>Modélisation &amp; validation et diffusion de la procédure Facturation des donneurs d'ordres</t>
  </si>
  <si>
    <t>Définition du périmètre</t>
  </si>
  <si>
    <t xml:space="preserve">Définition du planning et constitution de l'équipe projet </t>
  </si>
  <si>
    <t>LIVRABLES</t>
  </si>
  <si>
    <t>Compilation de tous les indicateurs de performance pour automatisation</t>
  </si>
  <si>
    <t>Compilation de toutes les demandes d'optimisation et d'automatisation</t>
  </si>
  <si>
    <t>Modélisation &amp; validation et diffusion de la procédure de Définition du processus de recrutement pour les postes KCR et KSP</t>
  </si>
  <si>
    <t>Modélisation &amp; validation et diffusion de la procédure Prévoir et établir le Capacitaire</t>
  </si>
  <si>
    <t>Modélisation &amp; validation et diffusion de la procédure Définir les moyens et mécanismes de communication</t>
  </si>
  <si>
    <t>Modélisation &amp; validation et diffusion de la procédure de Fixation des objectifs</t>
  </si>
  <si>
    <t>Modélisation &amp; validation et diffusion de la procédure déIntégration de nouveaux donneurs d’ordre, services, programme</t>
  </si>
  <si>
    <t>Modélisation &amp; validation et diffusion de la procédure de gestion du processus des ventes PSE</t>
  </si>
  <si>
    <t>Modélisation &amp; validation et diffusion de la procédure de gestion des connaissances et contenus</t>
  </si>
  <si>
    <t>Modélisation &amp; validation et diffusion de la procédure de Réduction du turnover et l'absenteisme</t>
  </si>
  <si>
    <t>Modélisation &amp; validation et diffusion de la procédure de Conception des parcours de service et processus clés liés aux clients</t>
  </si>
  <si>
    <t>Modélisation &amp; validation et diffusion de la procédure de Définition de la matrice des habilitations et des logs</t>
  </si>
  <si>
    <t>Modélisation &amp; validation et diffusion de la procédure de Pilotage de la qualité</t>
  </si>
  <si>
    <t>Modélisation &amp; validation et diffusion de la procédure d'Evaluation et coaching des conseillers</t>
  </si>
  <si>
    <t>Modélisation &amp; validation et diffusion de la procédure de gestion de la relation avec les donneurs d'ordres</t>
  </si>
  <si>
    <t>Modélisation &amp; validation et diffusion de la procédure Gestion du stock</t>
  </si>
  <si>
    <t xml:space="preserve">Modélisation &amp; validation et diffusion de la procédure Recouvrer les donneurs d'ordre </t>
  </si>
  <si>
    <t>Modélisation &amp; validation et diffusion de la procédure Redéfinir les contrats d'embauche</t>
  </si>
  <si>
    <t>Modélisation &amp; validation et diffusion de la procédure Piloter la performance du personnel</t>
  </si>
  <si>
    <t>Modélisation &amp; validation et diffusion de la procédure Objectiver, fixer des incentives et un mécanisme de rétention</t>
  </si>
  <si>
    <t>Modélisation &amp; validation et diffusion de la procédure Planifier et piloter en temps réel</t>
  </si>
  <si>
    <t>Modélisation &amp; validation et diffusion de la procédure Garantir la conformité et la confidentialité des données</t>
  </si>
  <si>
    <t>Modélisation &amp; validation et diffusion de la procédure Collecter des données integres</t>
  </si>
  <si>
    <t>Modélisation &amp; validation et diffusion de la procédure Etablir des plans de continuité d'activités</t>
  </si>
  <si>
    <t>Modélisation &amp; validation et diffusion de la procédure Performance de l'expérience client</t>
  </si>
  <si>
    <t>Modélisation &amp; validation et diffusion de la procédure Définir le mécanisme d'évaluation des actions de formations</t>
  </si>
  <si>
    <t>Modélisation &amp; validation et diffusion de la procédure Garantir la sécurité des sites</t>
  </si>
  <si>
    <t>Modélisation &amp; validation et diffusion de la procédure Gérer les rebus</t>
  </si>
  <si>
    <t>Modélisation &amp; validation et diffusion de la procédure Analyser la performance</t>
  </si>
  <si>
    <t>Modélisation &amp; validation et diffusion de la procédure Piloter les actions correctives et l'amélioration continue</t>
  </si>
  <si>
    <t>Modélisation &amp; validation et diffusion de la procédure Fixer la discipline et les sanctions professionnelles</t>
  </si>
  <si>
    <t>Equipe Projet+Coordo+MOA</t>
  </si>
  <si>
    <t>Equipe Projet+Coordo+MOA+Directio impactée</t>
  </si>
  <si>
    <t>Procédure signée</t>
  </si>
  <si>
    <t>Planning</t>
  </si>
  <si>
    <t>Document de compilation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</si>
</sst>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Arial Black"/>
      <family val="2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7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0"/>
      <color theme="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9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/>
    <xf numFmtId="9" fontId="0" fillId="0" borderId="1" xfId="1" applyFont="1" applyBorder="1"/>
    <xf numFmtId="9" fontId="0" fillId="0" borderId="1" xfId="1" applyNumberFormat="1" applyFont="1" applyBorder="1"/>
    <xf numFmtId="0" fontId="2" fillId="2" borderId="0" xfId="0" applyFont="1" applyFill="1" applyAlignment="1"/>
    <xf numFmtId="0" fontId="4" fillId="3" borderId="0" xfId="0" applyFont="1" applyFill="1"/>
    <xf numFmtId="0" fontId="4" fillId="3" borderId="0" xfId="0" applyFont="1" applyFill="1" applyAlignment="1">
      <alignment horizontal="center"/>
    </xf>
    <xf numFmtId="0" fontId="0" fillId="4" borderId="0" xfId="0" applyFill="1" applyAlignment="1">
      <alignment horizontal="left"/>
    </xf>
    <xf numFmtId="0" fontId="0" fillId="4" borderId="0" xfId="0" applyFill="1"/>
    <xf numFmtId="0" fontId="2" fillId="4" borderId="0" xfId="0" applyFont="1" applyFill="1" applyAlignment="1">
      <alignment horizontal="left"/>
    </xf>
    <xf numFmtId="9" fontId="2" fillId="0" borderId="1" xfId="0" applyNumberFormat="1" applyFont="1" applyBorder="1"/>
    <xf numFmtId="9" fontId="2" fillId="0" borderId="1" xfId="1" applyFont="1" applyBorder="1"/>
    <xf numFmtId="14" fontId="0" fillId="0" borderId="1" xfId="0" applyNumberFormat="1" applyBorder="1"/>
    <xf numFmtId="0" fontId="0" fillId="0" borderId="0" xfId="0" applyAlignment="1"/>
    <xf numFmtId="0" fontId="0" fillId="0" borderId="2" xfId="0" applyBorder="1" applyAlignment="1"/>
    <xf numFmtId="0" fontId="0" fillId="4" borderId="0" xfId="0" applyFill="1" applyAlignment="1">
      <alignment horizontal="center"/>
    </xf>
    <xf numFmtId="0" fontId="2" fillId="2" borderId="0" xfId="0" applyFont="1" applyFill="1" applyAlignment="1">
      <alignment horizontal="center"/>
    </xf>
    <xf numFmtId="0" fontId="10" fillId="0" borderId="0" xfId="0" applyFont="1" applyAlignment="1">
      <alignment horizontal="center"/>
    </xf>
    <xf numFmtId="0" fontId="2" fillId="0" borderId="0" xfId="0" applyFont="1"/>
    <xf numFmtId="14" fontId="0" fillId="0" borderId="1" xfId="0" applyNumberFormat="1" applyBorder="1" applyAlignment="1">
      <alignment vertical="center" wrapText="1"/>
    </xf>
    <xf numFmtId="0" fontId="2" fillId="5" borderId="1" xfId="0" applyFont="1" applyFill="1" applyBorder="1"/>
    <xf numFmtId="0" fontId="6" fillId="6" borderId="0" xfId="0" applyFont="1" applyFill="1" applyAlignment="1">
      <alignment horizontal="left"/>
    </xf>
    <xf numFmtId="0" fontId="11" fillId="6" borderId="0" xfId="0" applyFont="1" applyFill="1"/>
    <xf numFmtId="0" fontId="2" fillId="4" borderId="0" xfId="0" applyFont="1" applyFill="1" applyAlignment="1"/>
    <xf numFmtId="0" fontId="5" fillId="3" borderId="3" xfId="0" applyFont="1" applyFill="1" applyBorder="1"/>
    <xf numFmtId="0" fontId="0" fillId="6" borderId="0" xfId="0" applyFill="1"/>
    <xf numFmtId="0" fontId="0" fillId="7" borderId="0" xfId="0" applyFill="1"/>
    <xf numFmtId="0" fontId="0" fillId="8" borderId="0" xfId="0" applyFill="1"/>
    <xf numFmtId="0" fontId="11" fillId="6" borderId="0" xfId="0" applyFont="1" applyFill="1" applyAlignment="1">
      <alignment horizontal="left"/>
    </xf>
    <xf numFmtId="17" fontId="11" fillId="6" borderId="0" xfId="0" applyNumberFormat="1" applyFont="1" applyFill="1" applyAlignment="1">
      <alignment horizontal="left"/>
    </xf>
    <xf numFmtId="14" fontId="12" fillId="0" borderId="1" xfId="0" applyNumberFormat="1" applyFont="1" applyBorder="1" applyAlignment="1">
      <alignment vertical="center" wrapText="1"/>
    </xf>
    <xf numFmtId="14" fontId="11" fillId="0" borderId="1" xfId="0" applyNumberFormat="1" applyFont="1" applyBorder="1" applyAlignment="1">
      <alignment vertical="center" wrapText="1"/>
    </xf>
    <xf numFmtId="0" fontId="2" fillId="9" borderId="1" xfId="0" applyFont="1" applyFill="1" applyBorder="1" applyAlignment="1">
      <alignment vertical="center" wrapText="1"/>
    </xf>
    <xf numFmtId="0" fontId="0" fillId="9" borderId="1" xfId="0" applyFill="1" applyBorder="1" applyAlignment="1">
      <alignment vertical="center"/>
    </xf>
    <xf numFmtId="14" fontId="2" fillId="9" borderId="1" xfId="0" applyNumberFormat="1" applyFont="1" applyFill="1" applyBorder="1" applyAlignment="1">
      <alignment vertical="center" wrapText="1"/>
    </xf>
    <xf numFmtId="0" fontId="2" fillId="9" borderId="1" xfId="0" applyFont="1" applyFill="1" applyBorder="1"/>
    <xf numFmtId="9" fontId="2" fillId="9" borderId="1" xfId="1" applyFont="1" applyFill="1" applyBorder="1"/>
    <xf numFmtId="0" fontId="2" fillId="9" borderId="1" xfId="0" applyFont="1" applyFill="1" applyBorder="1" applyAlignment="1">
      <alignment vertical="center"/>
    </xf>
    <xf numFmtId="0" fontId="13" fillId="10" borderId="3" xfId="0" applyFont="1" applyFill="1" applyBorder="1"/>
    <xf numFmtId="0" fontId="13" fillId="10" borderId="1" xfId="0" applyFont="1" applyFill="1" applyBorder="1"/>
    <xf numFmtId="9" fontId="13" fillId="10" borderId="1" xfId="1" applyFont="1" applyFill="1" applyBorder="1"/>
    <xf numFmtId="0" fontId="5" fillId="3" borderId="4" xfId="0" applyFont="1" applyFill="1" applyBorder="1"/>
    <xf numFmtId="0" fontId="2" fillId="11" borderId="1" xfId="0" applyFont="1" applyFill="1" applyBorder="1"/>
    <xf numFmtId="0" fontId="0" fillId="0" borderId="0" xfId="0" applyAlignment="1">
      <alignment horizontal="center"/>
    </xf>
    <xf numFmtId="0" fontId="0" fillId="0" borderId="1" xfId="0" applyBorder="1" applyAlignment="1">
      <alignment vertic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17" fontId="11" fillId="6" borderId="0" xfId="0" applyNumberFormat="1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13" fillId="10" borderId="3" xfId="0" applyFont="1" applyFill="1" applyBorder="1" applyAlignment="1">
      <alignment horizontal="center"/>
    </xf>
    <xf numFmtId="0" fontId="0" fillId="9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/>
    </xf>
    <xf numFmtId="0" fontId="0" fillId="6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8" borderId="0" xfId="0" applyFill="1" applyAlignment="1">
      <alignment horizontal="center"/>
    </xf>
    <xf numFmtId="0" fontId="13" fillId="10" borderId="1" xfId="0" applyFont="1" applyFill="1" applyBorder="1" applyAlignment="1">
      <alignment horizontal="center" vertical="center"/>
    </xf>
    <xf numFmtId="14" fontId="0" fillId="12" borderId="1" xfId="0" applyNumberForma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0" fillId="4" borderId="0" xfId="0" applyFill="1" applyAlignment="1">
      <alignment horizontal="left"/>
    </xf>
    <xf numFmtId="0" fontId="0" fillId="0" borderId="1" xfId="0" applyBorder="1" applyAlignment="1">
      <alignment vertic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left" vertical="center"/>
    </xf>
    <xf numFmtId="0" fontId="2" fillId="0" borderId="1" xfId="0" applyFont="1" applyBorder="1" applyAlignment="1">
      <alignment horizont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0" fontId="0" fillId="4" borderId="0" xfId="0" applyFill="1" applyBorder="1" applyAlignment="1">
      <alignment vertical="center" wrapText="1"/>
    </xf>
    <xf numFmtId="0" fontId="11" fillId="6" borderId="0" xfId="0" applyFont="1" applyFill="1" applyAlignment="1">
      <alignment horizontal="left"/>
    </xf>
    <xf numFmtId="17" fontId="11" fillId="6" borderId="0" xfId="0" applyNumberFormat="1" applyFont="1" applyFill="1" applyAlignment="1">
      <alignment horizontal="left"/>
    </xf>
    <xf numFmtId="0" fontId="5" fillId="3" borderId="1" xfId="0" applyFont="1" applyFill="1" applyBorder="1" applyAlignment="1">
      <alignment horizontal="center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0555555555555555E-2"/>
          <c:y val="0.2925845727617381"/>
          <c:w val="0.93888888888888888"/>
          <c:h val="0.65648950131233585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Feuil1!$D$7</c:f>
              <c:strCache>
                <c:ptCount val="1"/>
                <c:pt idx="0">
                  <c:v>DATE D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cat>
            <c:strRef>
              <c:f>Feuil1!$A$8:$C$20</c:f>
              <c:strCache>
                <c:ptCount val="13"/>
                <c:pt idx="0">
                  <c:v>STREAM1: Leadership - Théophile A</c:v>
                </c:pt>
                <c:pt idx="1">
                  <c:v>S-Chantier1: Définir les orientations stratégiques du GMC</c:v>
                </c:pt>
                <c:pt idx="2">
                  <c:v>S-Chantier2: Fixer les objectifs</c:v>
                </c:pt>
                <c:pt idx="3">
                  <c:v>STREAM2: Réalisation des ventes - Sylvanus G</c:v>
                </c:pt>
                <c:pt idx="4">
                  <c:v>S-Chantier1: Gestion des arrêtés de compte </c:v>
                </c:pt>
                <c:pt idx="5">
                  <c:v>S-Chantier2: Gérer le processus de vente PSE</c:v>
                </c:pt>
                <c:pt idx="6">
                  <c:v>S-Chantier3: Fournir des reportings au DO</c:v>
                </c:pt>
                <c:pt idx="7">
                  <c:v>STREAM3: Gestion du Donneur d'ordre - Sylvanus G</c:v>
                </c:pt>
                <c:pt idx="8">
                  <c:v>S-Chantier1: Intégrer de nouveaux Donneur d'ordre, Services, programmes </c:v>
                </c:pt>
                <c:pt idx="9">
                  <c:v>S-Chantier2: Facturer le DO et le recouvrer</c:v>
                </c:pt>
                <c:pt idx="10">
                  <c:v>S-Chantier3: Fournir des reportings au DO</c:v>
                </c:pt>
                <c:pt idx="11">
                  <c:v>STREAM4: Achats et logistique - Juste G</c:v>
                </c:pt>
                <c:pt idx="12">
                  <c:v>S-Chantier1: Gestion du Stock</c:v>
                </c:pt>
              </c:strCache>
            </c:strRef>
          </c:cat>
          <c:val>
            <c:numRef>
              <c:f>Feuil1!$D$8:$D$20</c:f>
              <c:numCache>
                <c:formatCode>m/d/yyyy</c:formatCode>
                <c:ptCount val="13"/>
                <c:pt idx="1">
                  <c:v>45536</c:v>
                </c:pt>
                <c:pt idx="2">
                  <c:v>45537</c:v>
                </c:pt>
                <c:pt idx="4">
                  <c:v>45537</c:v>
                </c:pt>
                <c:pt idx="5">
                  <c:v>45538</c:v>
                </c:pt>
                <c:pt idx="6">
                  <c:v>45539</c:v>
                </c:pt>
                <c:pt idx="8">
                  <c:v>45541</c:v>
                </c:pt>
                <c:pt idx="9">
                  <c:v>45539</c:v>
                </c:pt>
                <c:pt idx="10">
                  <c:v>45536</c:v>
                </c:pt>
                <c:pt idx="12">
                  <c:v>45541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87-499F-A72C-BC62D9C52108}"/>
            </c:ext>
          </c:extLst>
        </c:ser>
        <c:ser>
          <c:idx val="1"/>
          <c:order val="1"/>
          <c:tx>
            <c:strRef>
              <c:f>Feuil1!$E$7</c:f>
              <c:strCache>
                <c:ptCount val="1"/>
                <c:pt idx="0">
                  <c:v>DUREE</c:v>
                </c:pt>
              </c:strCache>
            </c:strRef>
          </c:tx>
          <c:spPr>
            <a:solidFill>
              <a:schemeClr val="accent2"/>
            </a:solidFill>
            <a:ln w="76200">
              <a:noFill/>
            </a:ln>
            <a:effectLst/>
            <a:scene3d>
              <a:camera prst="orthographicFront"/>
              <a:lightRig rig="threePt" dir="t"/>
            </a:scene3d>
            <a:sp3d>
              <a:bevelB prst="angle"/>
            </a:sp3d>
          </c:spPr>
          <c:invertIfNegative val="0"/>
          <c:dPt>
            <c:idx val="1"/>
            <c:invertIfNegative val="0"/>
            <c:bubble3D val="0"/>
            <c:spPr>
              <a:solidFill>
                <a:srgbClr val="00B050"/>
              </a:solidFill>
              <a:ln w="76200">
                <a:noFill/>
              </a:ln>
              <a:effectLst>
                <a:outerShdw blurRad="63500" sx="102000" sy="102000" algn="ctr" rotWithShape="0">
                  <a:prstClr val="black">
                    <a:alpha val="4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B prst="angle"/>
              </a:sp3d>
            </c:spPr>
            <c:extLst>
              <c:ext xmlns:c16="http://schemas.microsoft.com/office/drawing/2014/chart" uri="{C3380CC4-5D6E-409C-BE32-E72D297353CC}">
                <c16:uniqueId val="{00000003-2D87-499F-A72C-BC62D9C52108}"/>
              </c:ext>
            </c:extLst>
          </c:dPt>
          <c:dPt>
            <c:idx val="2"/>
            <c:invertIfNegative val="0"/>
            <c:bubble3D val="0"/>
            <c:spPr>
              <a:solidFill>
                <a:srgbClr val="00B050"/>
              </a:solidFill>
              <a:ln w="76200">
                <a:noFill/>
              </a:ln>
              <a:effectLst>
                <a:outerShdw blurRad="63500" sx="102000" sy="102000" algn="ctr" rotWithShape="0">
                  <a:prstClr val="black">
                    <a:alpha val="4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B prst="angle"/>
              </a:sp3d>
            </c:spPr>
            <c:extLst>
              <c:ext xmlns:c16="http://schemas.microsoft.com/office/drawing/2014/chart" uri="{C3380CC4-5D6E-409C-BE32-E72D297353CC}">
                <c16:uniqueId val="{00000004-2D87-499F-A72C-BC62D9C52108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4"/>
              </a:solidFill>
              <a:ln w="76200">
                <a:noFill/>
              </a:ln>
              <a:effectLst>
                <a:outerShdw blurRad="63500" sx="102000" sy="102000" algn="ctr" rotWithShape="0">
                  <a:prstClr val="black">
                    <a:alpha val="4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B prst="angle"/>
              </a:sp3d>
            </c:spPr>
            <c:extLst>
              <c:ext xmlns:c16="http://schemas.microsoft.com/office/drawing/2014/chart" uri="{C3380CC4-5D6E-409C-BE32-E72D297353CC}">
                <c16:uniqueId val="{00000005-2D87-499F-A72C-BC62D9C52108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4"/>
              </a:solidFill>
              <a:ln w="76200">
                <a:noFill/>
              </a:ln>
              <a:effectLst>
                <a:outerShdw blurRad="63500" sx="102000" sy="102000" algn="ctr" rotWithShape="0">
                  <a:prstClr val="black">
                    <a:alpha val="4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B prst="angle"/>
              </a:sp3d>
            </c:spPr>
            <c:extLst>
              <c:ext xmlns:c16="http://schemas.microsoft.com/office/drawing/2014/chart" uri="{C3380CC4-5D6E-409C-BE32-E72D297353CC}">
                <c16:uniqueId val="{00000006-2D87-499F-A72C-BC62D9C52108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4"/>
              </a:solidFill>
              <a:ln w="76200">
                <a:noFill/>
              </a:ln>
              <a:effectLst>
                <a:outerShdw blurRad="63500" sx="102000" sy="102000" algn="ctr" rotWithShape="0">
                  <a:prstClr val="black">
                    <a:alpha val="4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B prst="angle"/>
              </a:sp3d>
            </c:spPr>
            <c:extLst>
              <c:ext xmlns:c16="http://schemas.microsoft.com/office/drawing/2014/chart" uri="{C3380CC4-5D6E-409C-BE32-E72D297353CC}">
                <c16:uniqueId val="{00000007-2D87-499F-A72C-BC62D9C52108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4"/>
              </a:solidFill>
              <a:ln w="76200">
                <a:noFill/>
              </a:ln>
              <a:effectLst>
                <a:outerShdw blurRad="63500" sx="102000" sy="102000" algn="ctr" rotWithShape="0">
                  <a:prstClr val="black">
                    <a:alpha val="4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B prst="angle"/>
              </a:sp3d>
            </c:spPr>
            <c:extLst>
              <c:ext xmlns:c16="http://schemas.microsoft.com/office/drawing/2014/chart" uri="{C3380CC4-5D6E-409C-BE32-E72D297353CC}">
                <c16:uniqueId val="{00000008-2D87-499F-A72C-BC62D9C52108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4"/>
              </a:solidFill>
              <a:ln w="76200">
                <a:noFill/>
              </a:ln>
              <a:effectLst>
                <a:outerShdw blurRad="63500" sx="102000" sy="102000" algn="ctr" rotWithShape="0">
                  <a:prstClr val="black">
                    <a:alpha val="4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B prst="angle"/>
              </a:sp3d>
            </c:spPr>
            <c:extLst>
              <c:ext xmlns:c16="http://schemas.microsoft.com/office/drawing/2014/chart" uri="{C3380CC4-5D6E-409C-BE32-E72D297353CC}">
                <c16:uniqueId val="{00000009-2D87-499F-A72C-BC62D9C52108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4"/>
              </a:solidFill>
              <a:ln w="76200">
                <a:noFill/>
              </a:ln>
              <a:effectLst>
                <a:outerShdw blurRad="63500" sx="102000" sy="102000" algn="ctr" rotWithShape="0">
                  <a:prstClr val="black">
                    <a:alpha val="4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B prst="angle"/>
              </a:sp3d>
            </c:spPr>
            <c:extLst>
              <c:ext xmlns:c16="http://schemas.microsoft.com/office/drawing/2014/chart" uri="{C3380CC4-5D6E-409C-BE32-E72D297353CC}">
                <c16:uniqueId val="{0000000A-2D87-499F-A72C-BC62D9C52108}"/>
              </c:ext>
            </c:extLst>
          </c:dPt>
          <c:dPt>
            <c:idx val="12"/>
            <c:invertIfNegative val="0"/>
            <c:bubble3D val="0"/>
            <c:spPr>
              <a:solidFill>
                <a:srgbClr val="C00000"/>
              </a:solidFill>
              <a:ln w="76200">
                <a:noFill/>
              </a:ln>
              <a:effectLst>
                <a:outerShdw blurRad="63500" sx="102000" sy="102000" algn="ctr" rotWithShape="0">
                  <a:prstClr val="black">
                    <a:alpha val="4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B prst="angle"/>
              </a:sp3d>
            </c:spPr>
            <c:extLst>
              <c:ext xmlns:c16="http://schemas.microsoft.com/office/drawing/2014/chart" uri="{C3380CC4-5D6E-409C-BE32-E72D297353CC}">
                <c16:uniqueId val="{0000000B-2D87-499F-A72C-BC62D9C5210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Feuil1!$A$8:$C$20</c:f>
              <c:strCache>
                <c:ptCount val="13"/>
                <c:pt idx="0">
                  <c:v>STREAM1: Leadership - Théophile A</c:v>
                </c:pt>
                <c:pt idx="1">
                  <c:v>S-Chantier1: Définir les orientations stratégiques du GMC</c:v>
                </c:pt>
                <c:pt idx="2">
                  <c:v>S-Chantier2: Fixer les objectifs</c:v>
                </c:pt>
                <c:pt idx="3">
                  <c:v>STREAM2: Réalisation des ventes - Sylvanus G</c:v>
                </c:pt>
                <c:pt idx="4">
                  <c:v>S-Chantier1: Gestion des arrêtés de compte </c:v>
                </c:pt>
                <c:pt idx="5">
                  <c:v>S-Chantier2: Gérer le processus de vente PSE</c:v>
                </c:pt>
                <c:pt idx="6">
                  <c:v>S-Chantier3: Fournir des reportings au DO</c:v>
                </c:pt>
                <c:pt idx="7">
                  <c:v>STREAM3: Gestion du Donneur d'ordre - Sylvanus G</c:v>
                </c:pt>
                <c:pt idx="8">
                  <c:v>S-Chantier1: Intégrer de nouveaux Donneur d'ordre, Services, programmes </c:v>
                </c:pt>
                <c:pt idx="9">
                  <c:v>S-Chantier2: Facturer le DO et le recouvrer</c:v>
                </c:pt>
                <c:pt idx="10">
                  <c:v>S-Chantier3: Fournir des reportings au DO</c:v>
                </c:pt>
                <c:pt idx="11">
                  <c:v>STREAM4: Achats et logistique - Juste G</c:v>
                </c:pt>
                <c:pt idx="12">
                  <c:v>S-Chantier1: Gestion du Stock</c:v>
                </c:pt>
              </c:strCache>
            </c:strRef>
          </c:cat>
          <c:val>
            <c:numRef>
              <c:f>Feuil1!$E$8:$E$20</c:f>
              <c:numCache>
                <c:formatCode>General</c:formatCode>
                <c:ptCount val="13"/>
                <c:pt idx="1">
                  <c:v>4</c:v>
                </c:pt>
                <c:pt idx="2">
                  <c:v>5</c:v>
                </c:pt>
                <c:pt idx="4">
                  <c:v>5</c:v>
                </c:pt>
                <c:pt idx="5">
                  <c:v>5</c:v>
                </c:pt>
                <c:pt idx="6">
                  <c:v>5</c:v>
                </c:pt>
                <c:pt idx="8">
                  <c:v>5</c:v>
                </c:pt>
                <c:pt idx="9">
                  <c:v>5</c:v>
                </c:pt>
                <c:pt idx="10">
                  <c:v>5</c:v>
                </c:pt>
                <c:pt idx="12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D87-499F-A72C-BC62D9C521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421171423"/>
        <c:axId val="1421180575"/>
      </c:barChart>
      <c:catAx>
        <c:axId val="1421171423"/>
        <c:scaling>
          <c:orientation val="maxMin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421180575"/>
        <c:crosses val="autoZero"/>
        <c:auto val="1"/>
        <c:lblAlgn val="ctr"/>
        <c:lblOffset val="100"/>
        <c:noMultiLvlLbl val="0"/>
      </c:catAx>
      <c:valAx>
        <c:axId val="1421180575"/>
        <c:scaling>
          <c:orientation val="minMax"/>
          <c:min val="45536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[$-12C0C]d\ mmm\ yyyy;@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421171423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12700" cap="flat" cmpd="sng" algn="ctr">
      <a:solidFill>
        <a:schemeClr val="accent2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Spin" dx="39" fmlaLink="$E$9" max="210" min="1" page="10" val="4"/>
</file>

<file path=xl/ctrlProps/ctrlProp2.xml><?xml version="1.0" encoding="utf-8"?>
<formControlPr xmlns="http://schemas.microsoft.com/office/spreadsheetml/2009/9/main" objectType="Spin" dx="39" fmlaLink="$E$10" max="210" min="1" page="10" val="5"/>
</file>

<file path=xl/ctrlProps/ctrlProp3.xml><?xml version="1.0" encoding="utf-8"?>
<formControlPr xmlns="http://schemas.microsoft.com/office/spreadsheetml/2009/9/main" objectType="Spin" dx="39" fmlaLink="$E$12" max="210" min="1" page="10" val="5"/>
</file>

<file path=xl/ctrlProps/ctrlProp4.xml><?xml version="1.0" encoding="utf-8"?>
<formControlPr xmlns="http://schemas.microsoft.com/office/spreadsheetml/2009/9/main" objectType="Spin" dx="39" fmlaLink="$E$13" max="210" min="1" page="10" val="5"/>
</file>

<file path=xl/ctrlProps/ctrlProp5.xml><?xml version="1.0" encoding="utf-8"?>
<formControlPr xmlns="http://schemas.microsoft.com/office/spreadsheetml/2009/9/main" objectType="Spin" dx="39" fmlaLink="$E$14" max="210" min="1" page="10" val="5"/>
</file>

<file path=xl/ctrlProps/ctrlProp6.xml><?xml version="1.0" encoding="utf-8"?>
<formControlPr xmlns="http://schemas.microsoft.com/office/spreadsheetml/2009/9/main" objectType="Spin" dx="39" fmlaLink="$E$16" max="210" min="1" page="10" val="5"/>
</file>

<file path=xl/ctrlProps/ctrlProp7.xml><?xml version="1.0" encoding="utf-8"?>
<formControlPr xmlns="http://schemas.microsoft.com/office/spreadsheetml/2009/9/main" objectType="Spin" dx="39" fmlaLink="$E$17" max="210" min="1" page="10" val="5"/>
</file>

<file path=xl/ctrlProps/ctrlProp8.xml><?xml version="1.0" encoding="utf-8"?>
<formControlPr xmlns="http://schemas.microsoft.com/office/spreadsheetml/2009/9/main" objectType="Spin" dx="39" fmlaLink="$E$18" max="210" min="1" page="10" val="5"/>
</file>

<file path=xl/ctrlProps/ctrlProp9.xml><?xml version="1.0" encoding="utf-8"?>
<formControlPr xmlns="http://schemas.microsoft.com/office/spreadsheetml/2009/9/main" objectType="Spin" dx="39" fmlaLink="$E$20" max="210" min="1" page="10" val="5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14288</xdr:colOff>
          <xdr:row>8</xdr:row>
          <xdr:rowOff>38100</xdr:rowOff>
        </xdr:from>
        <xdr:to>
          <xdr:col>6</xdr:col>
          <xdr:colOff>742950</xdr:colOff>
          <xdr:row>8</xdr:row>
          <xdr:rowOff>304800</xdr:rowOff>
        </xdr:to>
        <xdr:sp macro="" textlink="">
          <xdr:nvSpPr>
            <xdr:cNvPr id="1025" name="Spinner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14288</xdr:colOff>
          <xdr:row>9</xdr:row>
          <xdr:rowOff>38100</xdr:rowOff>
        </xdr:from>
        <xdr:to>
          <xdr:col>6</xdr:col>
          <xdr:colOff>742950</xdr:colOff>
          <xdr:row>9</xdr:row>
          <xdr:rowOff>304800</xdr:rowOff>
        </xdr:to>
        <xdr:sp macro="" textlink="">
          <xdr:nvSpPr>
            <xdr:cNvPr id="1027" name="Spinner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14288</xdr:colOff>
          <xdr:row>11</xdr:row>
          <xdr:rowOff>38100</xdr:rowOff>
        </xdr:from>
        <xdr:to>
          <xdr:col>6</xdr:col>
          <xdr:colOff>742950</xdr:colOff>
          <xdr:row>11</xdr:row>
          <xdr:rowOff>304800</xdr:rowOff>
        </xdr:to>
        <xdr:sp macro="" textlink="">
          <xdr:nvSpPr>
            <xdr:cNvPr id="1031" name="Spinner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14288</xdr:colOff>
          <xdr:row>12</xdr:row>
          <xdr:rowOff>38100</xdr:rowOff>
        </xdr:from>
        <xdr:to>
          <xdr:col>6</xdr:col>
          <xdr:colOff>742950</xdr:colOff>
          <xdr:row>12</xdr:row>
          <xdr:rowOff>304800</xdr:rowOff>
        </xdr:to>
        <xdr:sp macro="" textlink="">
          <xdr:nvSpPr>
            <xdr:cNvPr id="1033" name="Spinner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14288</xdr:colOff>
          <xdr:row>13</xdr:row>
          <xdr:rowOff>38100</xdr:rowOff>
        </xdr:from>
        <xdr:to>
          <xdr:col>6</xdr:col>
          <xdr:colOff>742950</xdr:colOff>
          <xdr:row>13</xdr:row>
          <xdr:rowOff>304800</xdr:rowOff>
        </xdr:to>
        <xdr:sp macro="" textlink="">
          <xdr:nvSpPr>
            <xdr:cNvPr id="1034" name="Spinner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14288</xdr:colOff>
          <xdr:row>15</xdr:row>
          <xdr:rowOff>38100</xdr:rowOff>
        </xdr:from>
        <xdr:to>
          <xdr:col>6</xdr:col>
          <xdr:colOff>742950</xdr:colOff>
          <xdr:row>15</xdr:row>
          <xdr:rowOff>304800</xdr:rowOff>
        </xdr:to>
        <xdr:sp macro="" textlink="">
          <xdr:nvSpPr>
            <xdr:cNvPr id="1036" name="Spinner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14288</xdr:colOff>
          <xdr:row>16</xdr:row>
          <xdr:rowOff>38100</xdr:rowOff>
        </xdr:from>
        <xdr:to>
          <xdr:col>6</xdr:col>
          <xdr:colOff>742950</xdr:colOff>
          <xdr:row>16</xdr:row>
          <xdr:rowOff>304800</xdr:rowOff>
        </xdr:to>
        <xdr:sp macro="" textlink="">
          <xdr:nvSpPr>
            <xdr:cNvPr id="1038" name="Spinner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14288</xdr:colOff>
          <xdr:row>17</xdr:row>
          <xdr:rowOff>38100</xdr:rowOff>
        </xdr:from>
        <xdr:to>
          <xdr:col>6</xdr:col>
          <xdr:colOff>742950</xdr:colOff>
          <xdr:row>17</xdr:row>
          <xdr:rowOff>304800</xdr:rowOff>
        </xdr:to>
        <xdr:sp macro="" textlink="">
          <xdr:nvSpPr>
            <xdr:cNvPr id="1039" name="Spinner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14288</xdr:colOff>
          <xdr:row>19</xdr:row>
          <xdr:rowOff>38100</xdr:rowOff>
        </xdr:from>
        <xdr:to>
          <xdr:col>6</xdr:col>
          <xdr:colOff>742950</xdr:colOff>
          <xdr:row>19</xdr:row>
          <xdr:rowOff>304800</xdr:rowOff>
        </xdr:to>
        <xdr:sp macro="" textlink="">
          <xdr:nvSpPr>
            <xdr:cNvPr id="1040" name="Spinner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>
    <xdr:from>
      <xdr:col>14</xdr:col>
      <xdr:colOff>11905</xdr:colOff>
      <xdr:row>0</xdr:row>
      <xdr:rowOff>0</xdr:rowOff>
    </xdr:from>
    <xdr:to>
      <xdr:col>21</xdr:col>
      <xdr:colOff>366712</xdr:colOff>
      <xdr:row>13</xdr:row>
      <xdr:rowOff>328611</xdr:rowOff>
    </xdr:to>
    <xdr:graphicFrame macro="">
      <xdr:nvGraphicFramePr>
        <xdr:cNvPr id="11" name="Graphiqu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1597815</xdr:colOff>
      <xdr:row>0</xdr:row>
      <xdr:rowOff>0</xdr:rowOff>
    </xdr:from>
    <xdr:to>
      <xdr:col>12</xdr:col>
      <xdr:colOff>17398</xdr:colOff>
      <xdr:row>2</xdr:row>
      <xdr:rowOff>166687</xdr:rowOff>
    </xdr:to>
    <xdr:pic>
      <xdr:nvPicPr>
        <xdr:cNvPr id="3" name="Espace réservé du contenu 1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7557" t="6730" r="4175" b="85647"/>
        <a:stretch/>
      </xdr:blipFill>
      <xdr:spPr>
        <a:xfrm>
          <a:off x="13959148" y="0"/>
          <a:ext cx="2234877" cy="5212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B9E54E-5A96-4556-9B90-0A6434809322}">
  <sheetPr codeName="Feuil1"/>
  <dimension ref="A1:AE20"/>
  <sheetViews>
    <sheetView workbookViewId="0">
      <selection activeCell="A10" sqref="A10:C10"/>
    </sheetView>
  </sheetViews>
  <sheetFormatPr baseColWidth="10" defaultRowHeight="14.25" x14ac:dyDescent="0.45"/>
  <cols>
    <col min="1" max="1" width="13.86328125" bestFit="1" customWidth="1"/>
    <col min="3" max="3" width="11.265625" customWidth="1"/>
    <col min="4" max="4" width="10.19921875" bestFit="1" customWidth="1"/>
    <col min="5" max="5" width="6.86328125" customWidth="1"/>
    <col min="8" max="8" width="10.06640625" customWidth="1"/>
    <col min="9" max="9" width="8.9296875" customWidth="1"/>
    <col min="10" max="10" width="8.3984375" customWidth="1"/>
    <col min="13" max="13" width="11.9296875" style="1" customWidth="1"/>
    <col min="31" max="31" width="13.33203125" customWidth="1"/>
  </cols>
  <sheetData>
    <row r="1" spans="1:31" ht="16.899999999999999" x14ac:dyDescent="0.65">
      <c r="A1" s="8"/>
      <c r="B1" s="8"/>
      <c r="C1" s="8"/>
      <c r="D1" s="8"/>
      <c r="E1" s="8"/>
      <c r="F1" s="8"/>
      <c r="G1" s="8"/>
      <c r="H1" s="8"/>
      <c r="I1" s="8"/>
      <c r="J1" s="9" t="s">
        <v>0</v>
      </c>
      <c r="K1" s="8"/>
      <c r="L1" s="8"/>
      <c r="M1" s="9"/>
      <c r="N1" s="8"/>
    </row>
    <row r="2" spans="1:31" x14ac:dyDescent="0.45">
      <c r="A2" s="12" t="s">
        <v>35</v>
      </c>
      <c r="B2" s="68" t="s">
        <v>6</v>
      </c>
      <c r="C2" s="68"/>
      <c r="D2" s="68"/>
      <c r="E2" s="10"/>
      <c r="F2" s="10"/>
      <c r="G2" s="10"/>
      <c r="H2" s="11"/>
      <c r="I2" s="11"/>
      <c r="J2" s="11"/>
      <c r="K2" s="11"/>
      <c r="L2" s="11"/>
      <c r="M2" s="18"/>
      <c r="N2" s="11"/>
      <c r="AE2" s="4" t="s">
        <v>30</v>
      </c>
    </row>
    <row r="3" spans="1:31" x14ac:dyDescent="0.45">
      <c r="A3" s="12" t="s">
        <v>36</v>
      </c>
      <c r="B3" s="68" t="s">
        <v>5</v>
      </c>
      <c r="C3" s="68"/>
      <c r="D3" s="68"/>
      <c r="E3" s="10"/>
      <c r="F3" s="10"/>
      <c r="G3" s="10"/>
      <c r="H3" s="11"/>
      <c r="I3" s="11"/>
      <c r="J3" s="11"/>
      <c r="K3" s="11"/>
      <c r="L3" s="11"/>
      <c r="M3" s="18"/>
      <c r="N3" s="11"/>
      <c r="AE3" s="4" t="s">
        <v>31</v>
      </c>
    </row>
    <row r="4" spans="1:31" x14ac:dyDescent="0.45">
      <c r="A4" s="12" t="s">
        <v>1</v>
      </c>
      <c r="B4" s="68" t="s">
        <v>3</v>
      </c>
      <c r="C4" s="68"/>
      <c r="D4" s="68"/>
      <c r="E4" s="10"/>
      <c r="F4" s="10"/>
      <c r="G4" s="10"/>
      <c r="H4" s="11"/>
      <c r="I4" s="11"/>
      <c r="J4" s="11"/>
      <c r="K4" s="11"/>
      <c r="L4" s="11"/>
      <c r="M4" s="18"/>
      <c r="N4" s="11"/>
      <c r="AE4" s="4" t="s">
        <v>32</v>
      </c>
    </row>
    <row r="5" spans="1:31" x14ac:dyDescent="0.45">
      <c r="A5" s="12" t="s">
        <v>2</v>
      </c>
      <c r="B5" s="68" t="s">
        <v>4</v>
      </c>
      <c r="C5" s="68"/>
      <c r="D5" s="68"/>
      <c r="E5" s="10"/>
      <c r="F5" s="10"/>
      <c r="G5" s="10"/>
      <c r="H5" s="11"/>
      <c r="I5" s="11"/>
      <c r="J5" s="11"/>
      <c r="K5" s="11"/>
      <c r="L5" s="11"/>
      <c r="M5" s="18"/>
      <c r="N5" s="11"/>
    </row>
    <row r="6" spans="1:31" x14ac:dyDescent="0.45">
      <c r="A6" s="16"/>
      <c r="B6" s="16"/>
      <c r="C6" s="17"/>
      <c r="D6" s="70" t="s">
        <v>7</v>
      </c>
      <c r="E6" s="70"/>
      <c r="F6" s="70"/>
      <c r="G6" s="70"/>
      <c r="H6" s="70"/>
      <c r="I6" s="64" t="s">
        <v>8</v>
      </c>
      <c r="J6" s="72" t="s">
        <v>9</v>
      </c>
      <c r="K6" s="64" t="s">
        <v>10</v>
      </c>
      <c r="L6" s="64" t="s">
        <v>28</v>
      </c>
      <c r="M6" s="67" t="s">
        <v>33</v>
      </c>
      <c r="N6" s="67" t="s">
        <v>34</v>
      </c>
    </row>
    <row r="7" spans="1:31" x14ac:dyDescent="0.45">
      <c r="A7" s="65"/>
      <c r="B7" s="65"/>
      <c r="C7" s="66"/>
      <c r="D7" s="3" t="s">
        <v>11</v>
      </c>
      <c r="E7" s="3" t="s">
        <v>12</v>
      </c>
      <c r="F7" s="3" t="s">
        <v>14</v>
      </c>
      <c r="G7" s="3" t="s">
        <v>15</v>
      </c>
      <c r="H7" s="3" t="s">
        <v>13</v>
      </c>
      <c r="I7" s="64"/>
      <c r="J7" s="72"/>
      <c r="K7" s="64"/>
      <c r="L7" s="64"/>
      <c r="M7" s="67"/>
      <c r="N7" s="67"/>
    </row>
    <row r="8" spans="1:31" x14ac:dyDescent="0.45">
      <c r="A8" s="7" t="s">
        <v>16</v>
      </c>
      <c r="B8" s="7"/>
      <c r="C8" s="7"/>
      <c r="D8" s="7"/>
      <c r="E8" s="7"/>
      <c r="F8" s="7"/>
      <c r="G8" s="7"/>
      <c r="H8" s="7"/>
      <c r="I8" s="7"/>
      <c r="J8" s="7"/>
      <c r="K8" s="14">
        <f>SUM(J9:J10)</f>
        <v>0.26</v>
      </c>
      <c r="L8" s="7"/>
      <c r="M8" s="19"/>
      <c r="N8" s="7"/>
    </row>
    <row r="9" spans="1:31" ht="26" customHeight="1" x14ac:dyDescent="0.45">
      <c r="A9" s="73" t="s">
        <v>20</v>
      </c>
      <c r="B9" s="73"/>
      <c r="C9" s="73"/>
      <c r="D9" s="15">
        <v>45536</v>
      </c>
      <c r="E9" s="4">
        <v>4</v>
      </c>
      <c r="F9" s="15">
        <f>D9+E9</f>
        <v>45540</v>
      </c>
      <c r="G9" s="15"/>
      <c r="H9" s="5">
        <v>0</v>
      </c>
      <c r="I9" s="6">
        <v>1</v>
      </c>
      <c r="J9" s="5">
        <v>0.22</v>
      </c>
      <c r="M9" s="20" t="s">
        <v>30</v>
      </c>
      <c r="N9" s="1">
        <f>IF(M9=$AE$2,0,IF(M9=$AE$3,1,2))</f>
        <v>0</v>
      </c>
    </row>
    <row r="10" spans="1:31" ht="26" customHeight="1" x14ac:dyDescent="0.45">
      <c r="A10" s="69" t="s">
        <v>21</v>
      </c>
      <c r="B10" s="69"/>
      <c r="C10" s="69"/>
      <c r="D10" s="15">
        <v>45537</v>
      </c>
      <c r="E10" s="4">
        <v>5</v>
      </c>
      <c r="F10" s="15">
        <f>D10+E10</f>
        <v>45542</v>
      </c>
      <c r="G10" s="15"/>
      <c r="H10" s="5">
        <v>0</v>
      </c>
      <c r="I10" s="6">
        <v>1</v>
      </c>
      <c r="J10" s="5">
        <v>0.04</v>
      </c>
      <c r="M10" s="20" t="s">
        <v>30</v>
      </c>
      <c r="N10" s="1">
        <f>IF(M10=$AE$2,0,IF(M10=$AE$3,1,2))</f>
        <v>0</v>
      </c>
    </row>
    <row r="11" spans="1:31" x14ac:dyDescent="0.45">
      <c r="A11" s="7" t="s">
        <v>17</v>
      </c>
      <c r="B11" s="7"/>
      <c r="C11" s="7"/>
      <c r="D11" s="7"/>
      <c r="E11" s="7"/>
      <c r="F11" s="7"/>
      <c r="G11" s="7"/>
      <c r="H11" s="7"/>
      <c r="I11" s="7"/>
      <c r="J11" s="7"/>
      <c r="K11" s="14">
        <f>SUM(J12:J14)</f>
        <v>0.16999999999999998</v>
      </c>
      <c r="L11" s="7"/>
      <c r="M11" s="19"/>
      <c r="N11" s="7"/>
    </row>
    <row r="12" spans="1:31" ht="26" customHeight="1" x14ac:dyDescent="0.45">
      <c r="A12" s="71" t="s">
        <v>22</v>
      </c>
      <c r="B12" s="71"/>
      <c r="C12" s="71"/>
      <c r="D12" s="15">
        <v>45537</v>
      </c>
      <c r="E12" s="4">
        <v>5</v>
      </c>
      <c r="F12" s="15">
        <f t="shared" ref="F12:F20" si="0">D12+E12</f>
        <v>45542</v>
      </c>
      <c r="G12" s="15"/>
      <c r="H12" s="5">
        <v>0</v>
      </c>
      <c r="I12" s="6">
        <v>1</v>
      </c>
      <c r="J12" s="5">
        <v>0.06</v>
      </c>
      <c r="M12" s="20" t="s">
        <v>32</v>
      </c>
      <c r="N12" s="1">
        <f>IF(M12=$AE$2,0,IF(M12=$AE$3,1,2))</f>
        <v>2</v>
      </c>
    </row>
    <row r="13" spans="1:31" ht="26" customHeight="1" x14ac:dyDescent="0.45">
      <c r="A13" s="71" t="s">
        <v>23</v>
      </c>
      <c r="B13" s="71"/>
      <c r="C13" s="71"/>
      <c r="D13" s="15">
        <v>45538</v>
      </c>
      <c r="E13" s="4">
        <v>5</v>
      </c>
      <c r="F13" s="15">
        <f t="shared" si="0"/>
        <v>45543</v>
      </c>
      <c r="G13" s="15"/>
      <c r="H13" s="5">
        <v>0</v>
      </c>
      <c r="I13" s="6">
        <v>1</v>
      </c>
      <c r="J13" s="5">
        <v>0.05</v>
      </c>
      <c r="M13" s="20" t="s">
        <v>32</v>
      </c>
      <c r="N13" s="1">
        <f t="shared" ref="N13:N20" si="1">IF(M13=$AE$2,0,IF(M13=$AE$3,1,2))</f>
        <v>2</v>
      </c>
    </row>
    <row r="14" spans="1:31" ht="26" customHeight="1" x14ac:dyDescent="0.45">
      <c r="A14" s="71" t="s">
        <v>24</v>
      </c>
      <c r="B14" s="71"/>
      <c r="C14" s="71"/>
      <c r="D14" s="15">
        <v>45539</v>
      </c>
      <c r="E14" s="4">
        <v>5</v>
      </c>
      <c r="F14" s="15">
        <f t="shared" si="0"/>
        <v>45544</v>
      </c>
      <c r="G14" s="15"/>
      <c r="H14" s="5">
        <v>0</v>
      </c>
      <c r="I14" s="6">
        <v>1</v>
      </c>
      <c r="J14" s="5">
        <v>0.06</v>
      </c>
      <c r="M14" s="20" t="s">
        <v>30</v>
      </c>
      <c r="N14" s="1">
        <f t="shared" si="1"/>
        <v>0</v>
      </c>
    </row>
    <row r="15" spans="1:31" x14ac:dyDescent="0.45">
      <c r="A15" s="7" t="s">
        <v>18</v>
      </c>
      <c r="B15" s="7"/>
      <c r="C15" s="7"/>
      <c r="D15" s="7"/>
      <c r="E15" s="7"/>
      <c r="F15" s="7"/>
      <c r="G15" s="7"/>
      <c r="H15" s="7"/>
      <c r="I15" s="7"/>
      <c r="J15" s="7"/>
      <c r="K15" s="14">
        <f>SUM(J16:J18)</f>
        <v>0.08</v>
      </c>
      <c r="L15" s="7"/>
      <c r="M15" s="19"/>
      <c r="N15" s="7"/>
    </row>
    <row r="16" spans="1:31" ht="26" customHeight="1" x14ac:dyDescent="0.45">
      <c r="A16" s="74" t="s">
        <v>25</v>
      </c>
      <c r="B16" s="74"/>
      <c r="C16" s="74"/>
      <c r="D16" s="15">
        <v>45541</v>
      </c>
      <c r="E16" s="4">
        <v>5</v>
      </c>
      <c r="F16" s="15">
        <f t="shared" si="0"/>
        <v>45546</v>
      </c>
      <c r="G16" s="15"/>
      <c r="H16" s="5">
        <v>0</v>
      </c>
      <c r="I16" s="6">
        <v>1</v>
      </c>
      <c r="J16" s="5">
        <v>0.02</v>
      </c>
      <c r="M16" s="20" t="s">
        <v>31</v>
      </c>
      <c r="N16" s="1">
        <f t="shared" si="1"/>
        <v>1</v>
      </c>
    </row>
    <row r="17" spans="1:14" ht="26" customHeight="1" x14ac:dyDescent="0.45">
      <c r="A17" s="71" t="s">
        <v>26</v>
      </c>
      <c r="B17" s="71"/>
      <c r="C17" s="71"/>
      <c r="D17" s="15">
        <v>45539</v>
      </c>
      <c r="E17" s="4">
        <v>5</v>
      </c>
      <c r="F17" s="15">
        <f t="shared" si="0"/>
        <v>45544</v>
      </c>
      <c r="G17" s="15"/>
      <c r="H17" s="5">
        <v>0</v>
      </c>
      <c r="I17" s="6">
        <v>1</v>
      </c>
      <c r="J17" s="5">
        <v>0.05</v>
      </c>
      <c r="M17" s="20" t="s">
        <v>31</v>
      </c>
      <c r="N17" s="1">
        <f t="shared" si="1"/>
        <v>1</v>
      </c>
    </row>
    <row r="18" spans="1:14" ht="26" customHeight="1" x14ac:dyDescent="0.45">
      <c r="A18" s="71" t="s">
        <v>24</v>
      </c>
      <c r="B18" s="71"/>
      <c r="C18" s="71"/>
      <c r="D18" s="15">
        <v>45536</v>
      </c>
      <c r="E18" s="4">
        <v>5</v>
      </c>
      <c r="F18" s="15">
        <f t="shared" si="0"/>
        <v>45541</v>
      </c>
      <c r="G18" s="15"/>
      <c r="H18" s="5">
        <v>0</v>
      </c>
      <c r="I18" s="6">
        <v>1</v>
      </c>
      <c r="J18" s="5">
        <v>0.01</v>
      </c>
      <c r="M18" s="20" t="s">
        <v>31</v>
      </c>
      <c r="N18" s="1">
        <f t="shared" si="1"/>
        <v>1</v>
      </c>
    </row>
    <row r="19" spans="1:14" x14ac:dyDescent="0.45">
      <c r="A19" s="7" t="s">
        <v>19</v>
      </c>
      <c r="B19" s="7"/>
      <c r="C19" s="7"/>
      <c r="D19" s="7"/>
      <c r="E19" s="7"/>
      <c r="F19" s="7"/>
      <c r="G19" s="7"/>
      <c r="H19" s="7"/>
      <c r="I19" s="7"/>
      <c r="J19" s="7"/>
      <c r="K19" s="13">
        <f>J20</f>
        <v>0.09</v>
      </c>
      <c r="L19" s="7"/>
      <c r="M19" s="19"/>
      <c r="N19" s="7"/>
    </row>
    <row r="20" spans="1:14" ht="26" customHeight="1" x14ac:dyDescent="0.45">
      <c r="A20" s="71" t="s">
        <v>27</v>
      </c>
      <c r="B20" s="71"/>
      <c r="C20" s="71"/>
      <c r="D20" s="15">
        <v>45541</v>
      </c>
      <c r="E20" s="4">
        <v>5</v>
      </c>
      <c r="F20" s="15">
        <f t="shared" si="0"/>
        <v>45546</v>
      </c>
      <c r="G20" s="15"/>
      <c r="H20" s="5">
        <v>0</v>
      </c>
      <c r="I20" s="6">
        <v>1</v>
      </c>
      <c r="J20" s="5">
        <v>0.09</v>
      </c>
      <c r="M20" s="20" t="s">
        <v>30</v>
      </c>
      <c r="N20" s="1">
        <f t="shared" si="1"/>
        <v>0</v>
      </c>
    </row>
  </sheetData>
  <mergeCells count="21">
    <mergeCell ref="A20:C20"/>
    <mergeCell ref="J6:J7"/>
    <mergeCell ref="A9:C9"/>
    <mergeCell ref="A16:C16"/>
    <mergeCell ref="A17:C17"/>
    <mergeCell ref="A18:C18"/>
    <mergeCell ref="A14:C14"/>
    <mergeCell ref="A13:C13"/>
    <mergeCell ref="A12:C12"/>
    <mergeCell ref="B2:D2"/>
    <mergeCell ref="B3:D3"/>
    <mergeCell ref="B4:D4"/>
    <mergeCell ref="B5:D5"/>
    <mergeCell ref="A10:C10"/>
    <mergeCell ref="D6:H6"/>
    <mergeCell ref="K6:K7"/>
    <mergeCell ref="L6:L7"/>
    <mergeCell ref="A7:C7"/>
    <mergeCell ref="M6:M7"/>
    <mergeCell ref="N6:N7"/>
    <mergeCell ref="I6:I7"/>
  </mergeCells>
  <phoneticPr fontId="3" type="noConversion"/>
  <conditionalFormatting sqref="K8 K11 K15 K19">
    <cfRule type="dataBar" priority="3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{17D3C113-CF30-454B-906F-C32182D2B905}</x14:id>
        </ext>
      </extLst>
    </cfRule>
  </conditionalFormatting>
  <dataValidations count="1">
    <dataValidation type="list" allowBlank="1" showInputMessage="1" showErrorMessage="1" sqref="M9:M10 M12:M14 M16:M18 M20" xr:uid="{715DA1A1-BF25-4114-989E-BA4DD9067D86}">
      <formula1>STATUT</formula1>
    </dataValidation>
  </dataValidation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Spinner 1">
              <controlPr defaultSize="0" autoPict="0">
                <anchor moveWithCells="1" sizeWithCells="1">
                  <from>
                    <xdr:col>6</xdr:col>
                    <xdr:colOff>14288</xdr:colOff>
                    <xdr:row>8</xdr:row>
                    <xdr:rowOff>38100</xdr:rowOff>
                  </from>
                  <to>
                    <xdr:col>6</xdr:col>
                    <xdr:colOff>742950</xdr:colOff>
                    <xdr:row>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Spinner 3">
              <controlPr defaultSize="0" autoPict="0">
                <anchor moveWithCells="1" sizeWithCells="1">
                  <from>
                    <xdr:col>6</xdr:col>
                    <xdr:colOff>14288</xdr:colOff>
                    <xdr:row>9</xdr:row>
                    <xdr:rowOff>38100</xdr:rowOff>
                  </from>
                  <to>
                    <xdr:col>6</xdr:col>
                    <xdr:colOff>742950</xdr:colOff>
                    <xdr:row>9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6" name="Spinner 7">
              <controlPr defaultSize="0" autoPict="0">
                <anchor moveWithCells="1" sizeWithCells="1">
                  <from>
                    <xdr:col>6</xdr:col>
                    <xdr:colOff>14288</xdr:colOff>
                    <xdr:row>11</xdr:row>
                    <xdr:rowOff>38100</xdr:rowOff>
                  </from>
                  <to>
                    <xdr:col>6</xdr:col>
                    <xdr:colOff>742950</xdr:colOff>
                    <xdr:row>11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7" name="Spinner 9">
              <controlPr defaultSize="0" autoPict="0">
                <anchor moveWithCells="1" sizeWithCells="1">
                  <from>
                    <xdr:col>6</xdr:col>
                    <xdr:colOff>14288</xdr:colOff>
                    <xdr:row>12</xdr:row>
                    <xdr:rowOff>38100</xdr:rowOff>
                  </from>
                  <to>
                    <xdr:col>6</xdr:col>
                    <xdr:colOff>742950</xdr:colOff>
                    <xdr:row>12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8" name="Spinner 10">
              <controlPr defaultSize="0" autoPict="0">
                <anchor moveWithCells="1" sizeWithCells="1">
                  <from>
                    <xdr:col>6</xdr:col>
                    <xdr:colOff>14288</xdr:colOff>
                    <xdr:row>13</xdr:row>
                    <xdr:rowOff>38100</xdr:rowOff>
                  </from>
                  <to>
                    <xdr:col>6</xdr:col>
                    <xdr:colOff>742950</xdr:colOff>
                    <xdr:row>13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9" name="Spinner 12">
              <controlPr defaultSize="0" autoPict="0">
                <anchor moveWithCells="1" sizeWithCells="1">
                  <from>
                    <xdr:col>6</xdr:col>
                    <xdr:colOff>14288</xdr:colOff>
                    <xdr:row>15</xdr:row>
                    <xdr:rowOff>38100</xdr:rowOff>
                  </from>
                  <to>
                    <xdr:col>6</xdr:col>
                    <xdr:colOff>742950</xdr:colOff>
                    <xdr:row>15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0" name="Spinner 14">
              <controlPr defaultSize="0" autoPict="0">
                <anchor moveWithCells="1" sizeWithCells="1">
                  <from>
                    <xdr:col>6</xdr:col>
                    <xdr:colOff>14288</xdr:colOff>
                    <xdr:row>16</xdr:row>
                    <xdr:rowOff>38100</xdr:rowOff>
                  </from>
                  <to>
                    <xdr:col>6</xdr:col>
                    <xdr:colOff>742950</xdr:colOff>
                    <xdr:row>16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1" name="Spinner 15">
              <controlPr defaultSize="0" autoPict="0">
                <anchor moveWithCells="1" sizeWithCells="1">
                  <from>
                    <xdr:col>6</xdr:col>
                    <xdr:colOff>14288</xdr:colOff>
                    <xdr:row>17</xdr:row>
                    <xdr:rowOff>38100</xdr:rowOff>
                  </from>
                  <to>
                    <xdr:col>6</xdr:col>
                    <xdr:colOff>742950</xdr:colOff>
                    <xdr:row>17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2" name="Spinner 16">
              <controlPr defaultSize="0" autoPict="0">
                <anchor moveWithCells="1" sizeWithCells="1">
                  <from>
                    <xdr:col>6</xdr:col>
                    <xdr:colOff>14288</xdr:colOff>
                    <xdr:row>19</xdr:row>
                    <xdr:rowOff>38100</xdr:rowOff>
                  </from>
                  <to>
                    <xdr:col>6</xdr:col>
                    <xdr:colOff>742950</xdr:colOff>
                    <xdr:row>19</xdr:row>
                    <xdr:rowOff>304800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17D3C113-CF30-454B-906F-C32182D2B905}">
            <x14:dataBar minLength="0" maxLength="100" border="1" negativeBarBorderColorSameAsPositive="0">
              <x14:cfvo type="num">
                <xm:f>0</xm:f>
              </x14:cfvo>
              <x14:cfvo type="num">
                <xm:f>1</xm:f>
              </x14:cfvo>
              <x14:borderColor rgb="FF63C384"/>
              <x14:negativeFillColor rgb="FFFF0000"/>
              <x14:negativeBorderColor rgb="FFFF0000"/>
              <x14:axisColor rgb="FF000000"/>
            </x14:dataBar>
          </x14:cfRule>
          <xm:sqref>K8 K11 K15 K19</xm:sqref>
        </x14:conditionalFormatting>
        <x14:conditionalFormatting xmlns:xm="http://schemas.microsoft.com/office/excel/2006/main">
          <x14:cfRule type="iconSet" priority="1" id="{1BE7EDAB-91D8-46F3-877E-D7B8022412FF}">
            <x14:iconSet iconSet="3Stars" showValue="0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</x14:iconSet>
          </x14:cfRule>
          <xm:sqref>N9:N10 N12:N14 N16:N18 N20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D3E88F-9926-43A1-8A73-F9B6228F9091}">
  <dimension ref="A1"/>
  <sheetViews>
    <sheetView workbookViewId="0">
      <selection activeCell="K10" sqref="K10"/>
    </sheetView>
  </sheetViews>
  <sheetFormatPr baseColWidth="10" defaultRowHeight="14.25" x14ac:dyDescent="0.4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C3F046-1921-40F2-AC7F-778EC3CAE3EB}">
  <dimension ref="A1:L70"/>
  <sheetViews>
    <sheetView showGridLines="0" tabSelected="1" topLeftCell="A7" zoomScaleNormal="100" workbookViewId="0">
      <pane xSplit="1" ySplit="4" topLeftCell="G61" activePane="bottomRight" state="frozen"/>
      <selection activeCell="A7" sqref="A7"/>
      <selection pane="topRight" activeCell="B7" sqref="B7"/>
      <selection pane="bottomLeft" activeCell="A11" sqref="A11"/>
      <selection pane="bottomRight" activeCell="E9" sqref="E9:K9"/>
    </sheetView>
  </sheetViews>
  <sheetFormatPr baseColWidth="10" defaultRowHeight="14.25" x14ac:dyDescent="0.45"/>
  <cols>
    <col min="1" max="1" width="57" bestFit="1" customWidth="1"/>
    <col min="2" max="2" width="30.1328125" bestFit="1" customWidth="1"/>
    <col min="3" max="3" width="19" style="46" customWidth="1"/>
    <col min="4" max="5" width="10.46484375" bestFit="1" customWidth="1"/>
    <col min="6" max="6" width="10.19921875" bestFit="1" customWidth="1"/>
    <col min="7" max="7" width="10.3984375" customWidth="1"/>
    <col min="11" max="11" width="12.33203125" customWidth="1"/>
    <col min="12" max="12" width="53.3984375" bestFit="1" customWidth="1"/>
    <col min="13" max="13" width="12.86328125" customWidth="1"/>
  </cols>
  <sheetData>
    <row r="1" spans="1:12" x14ac:dyDescent="0.45">
      <c r="A1" s="24" t="s">
        <v>35</v>
      </c>
      <c r="B1" s="76" t="s">
        <v>56</v>
      </c>
      <c r="C1" s="76"/>
      <c r="D1" s="76"/>
      <c r="E1" s="76"/>
      <c r="F1" s="31"/>
      <c r="G1" s="31"/>
      <c r="H1" s="31"/>
      <c r="I1" s="25"/>
      <c r="J1" s="25"/>
      <c r="K1" s="25"/>
      <c r="L1" s="28"/>
    </row>
    <row r="2" spans="1:12" ht="13.9" customHeight="1" x14ac:dyDescent="0.45">
      <c r="A2" s="24" t="s">
        <v>36</v>
      </c>
      <c r="B2" s="76" t="s">
        <v>57</v>
      </c>
      <c r="C2" s="76"/>
      <c r="D2" s="76"/>
      <c r="E2" s="76"/>
      <c r="F2" s="31"/>
      <c r="G2" s="31"/>
      <c r="H2" s="31"/>
      <c r="I2" s="25"/>
      <c r="J2" s="25"/>
      <c r="K2" s="25"/>
      <c r="L2" s="28"/>
    </row>
    <row r="3" spans="1:12" ht="13.9" customHeight="1" x14ac:dyDescent="0.45">
      <c r="A3" s="24" t="s">
        <v>37</v>
      </c>
      <c r="B3" s="76" t="s">
        <v>57</v>
      </c>
      <c r="C3" s="76"/>
      <c r="D3" s="76"/>
      <c r="E3" s="76"/>
      <c r="F3" s="31"/>
      <c r="G3" s="31"/>
      <c r="H3" s="31"/>
      <c r="I3" s="25"/>
      <c r="J3" s="25"/>
      <c r="K3" s="25"/>
      <c r="L3" s="28"/>
    </row>
    <row r="4" spans="1:12" x14ac:dyDescent="0.45">
      <c r="A4" s="24" t="s">
        <v>1</v>
      </c>
      <c r="B4" s="77">
        <v>45536</v>
      </c>
      <c r="C4" s="77"/>
      <c r="D4" s="76"/>
      <c r="E4" s="76"/>
      <c r="F4" s="31"/>
      <c r="G4" s="31"/>
      <c r="H4" s="31"/>
      <c r="I4" s="25"/>
      <c r="J4" s="25"/>
      <c r="K4" s="25"/>
      <c r="L4" s="28"/>
    </row>
    <row r="5" spans="1:12" x14ac:dyDescent="0.45">
      <c r="A5" s="24" t="s">
        <v>2</v>
      </c>
      <c r="B5" s="77">
        <v>45716</v>
      </c>
      <c r="C5" s="77"/>
      <c r="D5" s="76"/>
      <c r="E5" s="76"/>
      <c r="F5" s="31"/>
      <c r="G5" s="31"/>
      <c r="H5" s="31"/>
      <c r="I5" s="25"/>
      <c r="J5" s="25"/>
      <c r="K5" s="25"/>
      <c r="L5" s="28"/>
    </row>
    <row r="6" spans="1:12" x14ac:dyDescent="0.45">
      <c r="A6" s="24" t="s">
        <v>59</v>
      </c>
      <c r="B6" s="32" t="s">
        <v>60</v>
      </c>
      <c r="C6" s="51"/>
      <c r="D6" s="31"/>
      <c r="E6" s="31"/>
      <c r="F6" s="31"/>
      <c r="G6" s="31"/>
      <c r="H6" s="31"/>
      <c r="I6" s="25"/>
      <c r="J6" s="25"/>
      <c r="K6" s="25"/>
      <c r="L6" s="28"/>
    </row>
    <row r="7" spans="1:12" x14ac:dyDescent="0.45">
      <c r="A7" s="26" t="s">
        <v>63</v>
      </c>
      <c r="B7" s="26"/>
      <c r="C7" s="52"/>
      <c r="D7" s="26"/>
      <c r="E7" s="11"/>
      <c r="F7" s="11"/>
      <c r="G7" s="11"/>
      <c r="H7" s="11"/>
      <c r="I7" s="11"/>
      <c r="J7" s="11"/>
      <c r="K7" s="11"/>
      <c r="L7" s="11"/>
    </row>
    <row r="8" spans="1:12" x14ac:dyDescent="0.45">
      <c r="A8" s="75" t="s">
        <v>62</v>
      </c>
      <c r="B8" s="75"/>
      <c r="C8" s="75"/>
      <c r="D8" s="75"/>
      <c r="E8" s="11"/>
      <c r="F8" s="11"/>
      <c r="G8" s="11"/>
      <c r="H8" s="11"/>
      <c r="I8" s="11"/>
      <c r="J8" s="11"/>
      <c r="K8" s="11"/>
      <c r="L8" s="11"/>
    </row>
    <row r="9" spans="1:12" x14ac:dyDescent="0.45">
      <c r="A9" s="27" t="s">
        <v>38</v>
      </c>
      <c r="B9" s="27" t="s">
        <v>46</v>
      </c>
      <c r="C9" s="53" t="s">
        <v>75</v>
      </c>
      <c r="D9" s="27" t="s">
        <v>40</v>
      </c>
      <c r="E9" s="78" t="s">
        <v>39</v>
      </c>
      <c r="F9" s="78" t="s">
        <v>41</v>
      </c>
      <c r="G9" s="78" t="s">
        <v>42</v>
      </c>
      <c r="H9" s="78" t="s">
        <v>43</v>
      </c>
      <c r="I9" s="78" t="s">
        <v>44</v>
      </c>
      <c r="J9" s="78" t="s">
        <v>45</v>
      </c>
      <c r="K9" s="78" t="s">
        <v>48</v>
      </c>
      <c r="L9" s="44" t="s">
        <v>61</v>
      </c>
    </row>
    <row r="10" spans="1:12" ht="25.5" x14ac:dyDescent="0.75">
      <c r="A10" s="41" t="s">
        <v>58</v>
      </c>
      <c r="B10" s="41"/>
      <c r="C10" s="54"/>
      <c r="D10" s="41"/>
      <c r="E10" s="42"/>
      <c r="F10" s="62"/>
      <c r="G10" s="42"/>
      <c r="H10" s="42"/>
      <c r="I10" s="42"/>
      <c r="J10" s="42"/>
      <c r="K10" s="43">
        <f>(K11+K14+K23+K36+K50+K58)/45</f>
        <v>2.3888888888888887E-2</v>
      </c>
      <c r="L10" s="4"/>
    </row>
    <row r="11" spans="1:12" x14ac:dyDescent="0.45">
      <c r="A11" s="35"/>
      <c r="B11" s="36"/>
      <c r="C11" s="55"/>
      <c r="D11" s="37"/>
      <c r="E11" s="37"/>
      <c r="F11" s="58">
        <f>SUM(F12:F13)</f>
        <v>0</v>
      </c>
      <c r="G11" s="38"/>
      <c r="H11" s="35"/>
      <c r="I11" s="38">
        <f>SUM(I12:I13)</f>
        <v>0</v>
      </c>
      <c r="J11" s="38">
        <f t="shared" ref="J11:J13" si="0">I11-F11</f>
        <v>0</v>
      </c>
      <c r="K11" s="39">
        <f>AVERAGE(K12:K13)</f>
        <v>1</v>
      </c>
      <c r="L11" s="4"/>
    </row>
    <row r="12" spans="1:12" x14ac:dyDescent="0.45">
      <c r="A12" s="4" t="s">
        <v>73</v>
      </c>
      <c r="B12" s="47" t="s">
        <v>107</v>
      </c>
      <c r="C12" s="56" t="s">
        <v>110</v>
      </c>
      <c r="D12" s="22">
        <v>45553</v>
      </c>
      <c r="E12" s="22">
        <v>45553</v>
      </c>
      <c r="F12" s="56">
        <f t="shared" ref="F12:F13" si="1">E12-D12</f>
        <v>0</v>
      </c>
      <c r="G12" s="15">
        <v>45553</v>
      </c>
      <c r="H12" s="15">
        <v>45553</v>
      </c>
      <c r="I12" s="4">
        <f t="shared" ref="I12:I13" si="2">H12-G12</f>
        <v>0</v>
      </c>
      <c r="J12" s="4">
        <f t="shared" si="0"/>
        <v>0</v>
      </c>
      <c r="K12" s="5">
        <v>1</v>
      </c>
      <c r="L12" s="4"/>
    </row>
    <row r="13" spans="1:12" x14ac:dyDescent="0.45">
      <c r="A13" s="4" t="s">
        <v>74</v>
      </c>
      <c r="B13" s="47" t="s">
        <v>107</v>
      </c>
      <c r="C13" s="56" t="s">
        <v>110</v>
      </c>
      <c r="D13" s="22">
        <v>45553</v>
      </c>
      <c r="E13" s="22">
        <v>45553</v>
      </c>
      <c r="F13" s="56">
        <f t="shared" si="1"/>
        <v>0</v>
      </c>
      <c r="G13" s="15">
        <v>45553</v>
      </c>
      <c r="H13" s="15">
        <v>45553</v>
      </c>
      <c r="I13" s="4">
        <f t="shared" si="2"/>
        <v>0</v>
      </c>
      <c r="J13" s="4">
        <f t="shared" si="0"/>
        <v>0</v>
      </c>
      <c r="K13" s="5">
        <v>1</v>
      </c>
      <c r="L13" s="4"/>
    </row>
    <row r="14" spans="1:12" x14ac:dyDescent="0.45">
      <c r="A14" s="35" t="s">
        <v>64</v>
      </c>
      <c r="B14" s="36"/>
      <c r="C14" s="55"/>
      <c r="D14" s="37">
        <v>45536</v>
      </c>
      <c r="E14" s="37"/>
      <c r="F14" s="58">
        <f>SUM(F15:F22)</f>
        <v>231</v>
      </c>
      <c r="G14" s="38"/>
      <c r="H14" s="35"/>
      <c r="I14" s="38">
        <f>H14-G14</f>
        <v>0</v>
      </c>
      <c r="J14" s="38">
        <f>I14-F14</f>
        <v>-231</v>
      </c>
      <c r="K14" s="39">
        <f>AVERAGE(K15:K22)</f>
        <v>7.4999999999999997E-2</v>
      </c>
      <c r="L14" s="4"/>
    </row>
    <row r="15" spans="1:12" ht="31.5" customHeight="1" x14ac:dyDescent="0.45">
      <c r="A15" s="50" t="s">
        <v>69</v>
      </c>
      <c r="B15" s="49" t="s">
        <v>108</v>
      </c>
      <c r="C15" s="56" t="s">
        <v>109</v>
      </c>
      <c r="D15" s="34">
        <v>45546</v>
      </c>
      <c r="E15" s="34">
        <v>45562</v>
      </c>
      <c r="F15" s="56">
        <f t="shared" ref="F15:F19" si="3">E15-D15</f>
        <v>16</v>
      </c>
      <c r="G15" s="4"/>
      <c r="H15" s="4"/>
      <c r="I15" s="4">
        <f t="shared" ref="I15:I61" si="4">H15-G15</f>
        <v>0</v>
      </c>
      <c r="J15" s="4">
        <f t="shared" ref="J15:J61" si="5">I15-F15</f>
        <v>-16</v>
      </c>
      <c r="K15" s="5">
        <v>0.3</v>
      </c>
      <c r="L15" s="4"/>
    </row>
    <row r="16" spans="1:12" ht="42.75" x14ac:dyDescent="0.45">
      <c r="A16" s="50" t="s">
        <v>70</v>
      </c>
      <c r="B16" s="49" t="s">
        <v>108</v>
      </c>
      <c r="C16" s="56" t="s">
        <v>109</v>
      </c>
      <c r="D16" s="34">
        <v>45544</v>
      </c>
      <c r="E16" s="34">
        <v>45569</v>
      </c>
      <c r="F16" s="56">
        <f t="shared" si="3"/>
        <v>25</v>
      </c>
      <c r="G16" s="4"/>
      <c r="H16" s="4"/>
      <c r="I16" s="4">
        <f t="shared" ref="I16:I19" si="6">H16-G16</f>
        <v>0</v>
      </c>
      <c r="J16" s="4">
        <f t="shared" ref="J16:J19" si="7">I16-F16</f>
        <v>-25</v>
      </c>
      <c r="K16" s="5">
        <v>0</v>
      </c>
      <c r="L16" s="4"/>
    </row>
    <row r="17" spans="1:12" ht="42.75" x14ac:dyDescent="0.45">
      <c r="A17" s="50" t="s">
        <v>72</v>
      </c>
      <c r="B17" s="49" t="s">
        <v>108</v>
      </c>
      <c r="C17" s="56" t="s">
        <v>109</v>
      </c>
      <c r="D17" s="63">
        <v>45559</v>
      </c>
      <c r="E17" s="34">
        <v>45611</v>
      </c>
      <c r="F17" s="56">
        <f t="shared" si="3"/>
        <v>52</v>
      </c>
      <c r="G17" s="4"/>
      <c r="H17" s="4"/>
      <c r="I17" s="4">
        <f t="shared" si="6"/>
        <v>0</v>
      </c>
      <c r="J17" s="4">
        <f t="shared" si="7"/>
        <v>-52</v>
      </c>
      <c r="K17" s="5">
        <v>0</v>
      </c>
      <c r="L17" s="4"/>
    </row>
    <row r="18" spans="1:12" ht="42.75" x14ac:dyDescent="0.45">
      <c r="A18" s="50" t="s">
        <v>78</v>
      </c>
      <c r="B18" s="49" t="s">
        <v>108</v>
      </c>
      <c r="C18" s="56" t="s">
        <v>109</v>
      </c>
      <c r="D18" s="22">
        <v>45544</v>
      </c>
      <c r="E18" s="34">
        <v>45596</v>
      </c>
      <c r="F18" s="56">
        <f t="shared" si="3"/>
        <v>52</v>
      </c>
      <c r="G18" s="4"/>
      <c r="H18" s="4"/>
      <c r="I18" s="4">
        <f t="shared" si="6"/>
        <v>0</v>
      </c>
      <c r="J18" s="4">
        <f t="shared" si="7"/>
        <v>-52</v>
      </c>
      <c r="K18" s="5">
        <v>0.3</v>
      </c>
      <c r="L18" s="4"/>
    </row>
    <row r="19" spans="1:12" ht="42.75" x14ac:dyDescent="0.45">
      <c r="A19" s="50" t="s">
        <v>79</v>
      </c>
      <c r="B19" s="49" t="s">
        <v>108</v>
      </c>
      <c r="C19" s="56" t="s">
        <v>109</v>
      </c>
      <c r="D19" s="22">
        <v>45547</v>
      </c>
      <c r="E19" s="22">
        <v>45597</v>
      </c>
      <c r="F19" s="4">
        <f t="shared" si="3"/>
        <v>50</v>
      </c>
      <c r="G19" s="4"/>
      <c r="H19" s="4"/>
      <c r="I19" s="4">
        <f t="shared" si="6"/>
        <v>0</v>
      </c>
      <c r="J19" s="4">
        <f t="shared" si="7"/>
        <v>-50</v>
      </c>
      <c r="K19" s="5">
        <v>0</v>
      </c>
      <c r="L19" s="4"/>
    </row>
    <row r="20" spans="1:12" ht="42.75" x14ac:dyDescent="0.45">
      <c r="A20" s="50" t="s">
        <v>80</v>
      </c>
      <c r="B20" s="49" t="s">
        <v>108</v>
      </c>
      <c r="C20" s="56" t="s">
        <v>109</v>
      </c>
      <c r="D20" s="22">
        <v>45547</v>
      </c>
      <c r="E20" s="22">
        <v>45565</v>
      </c>
      <c r="F20" s="4">
        <f t="shared" ref="F20:F22" si="8">E20-D20</f>
        <v>18</v>
      </c>
      <c r="G20" s="4"/>
      <c r="H20" s="4"/>
      <c r="I20" s="4">
        <f t="shared" ref="I20:I22" si="9">H20-G20</f>
        <v>0</v>
      </c>
      <c r="J20" s="4">
        <f t="shared" ref="J20:J22" si="10">I20-F20</f>
        <v>-18</v>
      </c>
      <c r="K20" s="5">
        <v>0</v>
      </c>
      <c r="L20" s="4"/>
    </row>
    <row r="21" spans="1:12" ht="42.75" x14ac:dyDescent="0.45">
      <c r="A21" s="50" t="s">
        <v>76</v>
      </c>
      <c r="B21" s="49" t="s">
        <v>108</v>
      </c>
      <c r="C21" s="57" t="s">
        <v>111</v>
      </c>
      <c r="D21" s="22">
        <v>45566</v>
      </c>
      <c r="E21" s="22">
        <v>45575</v>
      </c>
      <c r="F21" s="4">
        <f t="shared" si="8"/>
        <v>9</v>
      </c>
      <c r="G21" s="4"/>
      <c r="H21" s="4"/>
      <c r="I21" s="4">
        <f t="shared" si="9"/>
        <v>0</v>
      </c>
      <c r="J21" s="4">
        <f t="shared" si="10"/>
        <v>-9</v>
      </c>
      <c r="K21" s="5">
        <v>0</v>
      </c>
      <c r="L21" s="4"/>
    </row>
    <row r="22" spans="1:12" ht="42.75" x14ac:dyDescent="0.45">
      <c r="A22" s="50" t="s">
        <v>77</v>
      </c>
      <c r="B22" s="49" t="s">
        <v>108</v>
      </c>
      <c r="C22" s="57" t="s">
        <v>111</v>
      </c>
      <c r="D22" s="22">
        <v>45566</v>
      </c>
      <c r="E22" s="22">
        <v>45575</v>
      </c>
      <c r="F22" s="4">
        <f t="shared" si="8"/>
        <v>9</v>
      </c>
      <c r="G22" s="4"/>
      <c r="H22" s="4"/>
      <c r="I22" s="4">
        <f t="shared" si="9"/>
        <v>0</v>
      </c>
      <c r="J22" s="4">
        <f t="shared" si="10"/>
        <v>-9</v>
      </c>
      <c r="K22" s="5">
        <v>0</v>
      </c>
      <c r="L22" s="4"/>
    </row>
    <row r="23" spans="1:12" x14ac:dyDescent="0.45">
      <c r="A23" s="35" t="s">
        <v>66</v>
      </c>
      <c r="B23" s="40"/>
      <c r="C23" s="58"/>
      <c r="D23" s="37">
        <v>45566</v>
      </c>
      <c r="E23" s="37">
        <v>45688</v>
      </c>
      <c r="F23" s="38">
        <f>SUM(F24:F35)</f>
        <v>-45548</v>
      </c>
      <c r="G23" s="38"/>
      <c r="H23" s="35"/>
      <c r="I23" s="38">
        <f>H23-G23</f>
        <v>0</v>
      </c>
      <c r="J23" s="38">
        <f>I23-F23</f>
        <v>45548</v>
      </c>
      <c r="K23" s="39">
        <f>AVERAGE(K24:K35)</f>
        <v>0</v>
      </c>
      <c r="L23" s="4"/>
    </row>
    <row r="24" spans="1:12" ht="42.75" x14ac:dyDescent="0.45">
      <c r="A24" s="50" t="s">
        <v>81</v>
      </c>
      <c r="B24" s="49" t="s">
        <v>108</v>
      </c>
      <c r="C24" s="56" t="s">
        <v>109</v>
      </c>
      <c r="D24" s="34">
        <v>45566</v>
      </c>
      <c r="E24" s="33"/>
      <c r="F24" s="4">
        <f t="shared" ref="F24:F35" si="11">E24-D24</f>
        <v>-45566</v>
      </c>
      <c r="G24" s="4"/>
      <c r="H24" s="4"/>
      <c r="I24" s="4">
        <f t="shared" si="4"/>
        <v>0</v>
      </c>
      <c r="J24" s="4">
        <f t="shared" si="5"/>
        <v>45566</v>
      </c>
      <c r="K24" s="5">
        <v>0</v>
      </c>
      <c r="L24" s="4"/>
    </row>
    <row r="25" spans="1:12" ht="42.75" x14ac:dyDescent="0.45">
      <c r="A25" s="50" t="s">
        <v>82</v>
      </c>
      <c r="B25" s="49" t="s">
        <v>108</v>
      </c>
      <c r="C25" s="56" t="s">
        <v>109</v>
      </c>
      <c r="D25" s="33"/>
      <c r="E25" s="33"/>
      <c r="F25" s="4">
        <f t="shared" ref="F25:F32" si="12">E25-D25</f>
        <v>0</v>
      </c>
      <c r="G25" s="4"/>
      <c r="H25" s="4"/>
      <c r="I25" s="4">
        <f t="shared" ref="I25:I32" si="13">H25-G25</f>
        <v>0</v>
      </c>
      <c r="J25" s="4">
        <f t="shared" ref="J25:J32" si="14">I25-F25</f>
        <v>0</v>
      </c>
      <c r="K25" s="5">
        <v>0</v>
      </c>
      <c r="L25" s="4"/>
    </row>
    <row r="26" spans="1:12" ht="42.75" x14ac:dyDescent="0.45">
      <c r="A26" s="50" t="s">
        <v>83</v>
      </c>
      <c r="B26" s="49" t="s">
        <v>108</v>
      </c>
      <c r="C26" s="56" t="s">
        <v>109</v>
      </c>
      <c r="D26" s="33"/>
      <c r="E26" s="33"/>
      <c r="F26" s="4">
        <f t="shared" si="12"/>
        <v>0</v>
      </c>
      <c r="G26" s="4"/>
      <c r="H26" s="4"/>
      <c r="I26" s="4">
        <f t="shared" si="13"/>
        <v>0</v>
      </c>
      <c r="J26" s="4">
        <f t="shared" si="14"/>
        <v>0</v>
      </c>
      <c r="K26" s="5">
        <v>0</v>
      </c>
      <c r="L26" s="4"/>
    </row>
    <row r="27" spans="1:12" ht="42.75" x14ac:dyDescent="0.45">
      <c r="A27" s="50" t="s">
        <v>84</v>
      </c>
      <c r="B27" s="49" t="s">
        <v>108</v>
      </c>
      <c r="C27" s="56" t="s">
        <v>109</v>
      </c>
      <c r="D27" s="33"/>
      <c r="E27" s="33"/>
      <c r="F27" s="4">
        <f t="shared" si="12"/>
        <v>0</v>
      </c>
      <c r="G27" s="4"/>
      <c r="H27" s="4"/>
      <c r="I27" s="4">
        <f t="shared" si="13"/>
        <v>0</v>
      </c>
      <c r="J27" s="4">
        <f t="shared" si="14"/>
        <v>0</v>
      </c>
      <c r="K27" s="5">
        <v>0</v>
      </c>
      <c r="L27" s="4"/>
    </row>
    <row r="28" spans="1:12" ht="42.75" x14ac:dyDescent="0.45">
      <c r="A28" s="50" t="s">
        <v>85</v>
      </c>
      <c r="B28" s="49" t="s">
        <v>108</v>
      </c>
      <c r="C28" s="56" t="s">
        <v>109</v>
      </c>
      <c r="D28" s="33"/>
      <c r="E28" s="33"/>
      <c r="F28" s="4">
        <f t="shared" si="12"/>
        <v>0</v>
      </c>
      <c r="G28" s="4"/>
      <c r="H28" s="4"/>
      <c r="I28" s="4">
        <f t="shared" si="13"/>
        <v>0</v>
      </c>
      <c r="J28" s="4">
        <f t="shared" si="14"/>
        <v>0</v>
      </c>
      <c r="K28" s="5">
        <v>0</v>
      </c>
      <c r="L28" s="4"/>
    </row>
    <row r="29" spans="1:12" ht="42.75" x14ac:dyDescent="0.45">
      <c r="A29" s="50" t="s">
        <v>86</v>
      </c>
      <c r="B29" s="49" t="s">
        <v>108</v>
      </c>
      <c r="C29" s="56" t="s">
        <v>109</v>
      </c>
      <c r="D29" s="33"/>
      <c r="E29" s="33"/>
      <c r="F29" s="4">
        <f t="shared" si="12"/>
        <v>0</v>
      </c>
      <c r="G29" s="4"/>
      <c r="H29" s="4"/>
      <c r="I29" s="4">
        <f t="shared" si="13"/>
        <v>0</v>
      </c>
      <c r="J29" s="4">
        <f t="shared" si="14"/>
        <v>0</v>
      </c>
      <c r="K29" s="5">
        <v>0</v>
      </c>
      <c r="L29" s="4"/>
    </row>
    <row r="30" spans="1:12" ht="42.75" x14ac:dyDescent="0.45">
      <c r="A30" s="50" t="s">
        <v>87</v>
      </c>
      <c r="B30" s="49" t="s">
        <v>108</v>
      </c>
      <c r="C30" s="56" t="s">
        <v>109</v>
      </c>
      <c r="D30" s="33"/>
      <c r="E30" s="33"/>
      <c r="F30" s="4">
        <f t="shared" si="12"/>
        <v>0</v>
      </c>
      <c r="G30" s="4"/>
      <c r="H30" s="4"/>
      <c r="I30" s="4">
        <f t="shared" si="13"/>
        <v>0</v>
      </c>
      <c r="J30" s="4">
        <f t="shared" si="14"/>
        <v>0</v>
      </c>
      <c r="K30" s="5">
        <v>0</v>
      </c>
      <c r="L30" s="4"/>
    </row>
    <row r="31" spans="1:12" ht="42.75" x14ac:dyDescent="0.45">
      <c r="A31" s="50" t="s">
        <v>88</v>
      </c>
      <c r="B31" s="49" t="s">
        <v>108</v>
      </c>
      <c r="C31" s="56" t="s">
        <v>109</v>
      </c>
      <c r="D31" s="33"/>
      <c r="E31" s="33"/>
      <c r="F31" s="4">
        <f t="shared" si="12"/>
        <v>0</v>
      </c>
      <c r="G31" s="4"/>
      <c r="H31" s="4"/>
      <c r="I31" s="4">
        <f t="shared" si="13"/>
        <v>0</v>
      </c>
      <c r="J31" s="4">
        <f t="shared" si="14"/>
        <v>0</v>
      </c>
      <c r="K31" s="5">
        <v>0</v>
      </c>
      <c r="L31" s="4"/>
    </row>
    <row r="32" spans="1:12" ht="42.75" x14ac:dyDescent="0.45">
      <c r="A32" s="50" t="s">
        <v>89</v>
      </c>
      <c r="B32" s="49" t="s">
        <v>108</v>
      </c>
      <c r="C32" s="56" t="s">
        <v>109</v>
      </c>
      <c r="D32" s="33"/>
      <c r="E32" s="33"/>
      <c r="F32" s="4">
        <f t="shared" si="12"/>
        <v>0</v>
      </c>
      <c r="G32" s="4"/>
      <c r="H32" s="4"/>
      <c r="I32" s="4">
        <f t="shared" si="13"/>
        <v>0</v>
      </c>
      <c r="J32" s="4">
        <f t="shared" si="14"/>
        <v>0</v>
      </c>
      <c r="K32" s="5">
        <v>0</v>
      </c>
      <c r="L32" s="4"/>
    </row>
    <row r="33" spans="1:12" ht="42.75" x14ac:dyDescent="0.45">
      <c r="A33" s="50" t="s">
        <v>90</v>
      </c>
      <c r="B33" s="49" t="s">
        <v>108</v>
      </c>
      <c r="C33" s="56" t="s">
        <v>109</v>
      </c>
      <c r="D33" s="22"/>
      <c r="E33" s="22"/>
      <c r="F33" s="4">
        <f t="shared" si="11"/>
        <v>0</v>
      </c>
      <c r="G33" s="4"/>
      <c r="H33" s="4"/>
      <c r="I33" s="4">
        <f t="shared" si="4"/>
        <v>0</v>
      </c>
      <c r="J33" s="4">
        <f t="shared" si="5"/>
        <v>0</v>
      </c>
      <c r="K33" s="5">
        <v>0</v>
      </c>
      <c r="L33" s="4"/>
    </row>
    <row r="34" spans="1:12" ht="42.75" x14ac:dyDescent="0.45">
      <c r="A34" s="50" t="s">
        <v>76</v>
      </c>
      <c r="B34" s="49" t="s">
        <v>108</v>
      </c>
      <c r="C34" s="57" t="s">
        <v>111</v>
      </c>
      <c r="D34" s="22">
        <v>45597</v>
      </c>
      <c r="E34" s="22">
        <v>45606</v>
      </c>
      <c r="F34" s="4">
        <f t="shared" si="11"/>
        <v>9</v>
      </c>
      <c r="G34" s="4"/>
      <c r="H34" s="4"/>
      <c r="I34" s="4">
        <f t="shared" si="4"/>
        <v>0</v>
      </c>
      <c r="J34" s="4">
        <f t="shared" si="5"/>
        <v>-9</v>
      </c>
      <c r="K34" s="5">
        <v>0</v>
      </c>
      <c r="L34" s="4"/>
    </row>
    <row r="35" spans="1:12" ht="42.75" x14ac:dyDescent="0.45">
      <c r="A35" s="50" t="s">
        <v>77</v>
      </c>
      <c r="B35" s="49" t="s">
        <v>108</v>
      </c>
      <c r="C35" s="57" t="s">
        <v>111</v>
      </c>
      <c r="D35" s="22">
        <v>45597</v>
      </c>
      <c r="E35" s="22">
        <v>45606</v>
      </c>
      <c r="F35" s="4">
        <f t="shared" si="11"/>
        <v>9</v>
      </c>
      <c r="G35" s="4"/>
      <c r="H35" s="4"/>
      <c r="I35" s="4">
        <f t="shared" si="4"/>
        <v>0</v>
      </c>
      <c r="J35" s="4">
        <f t="shared" si="5"/>
        <v>-9</v>
      </c>
      <c r="K35" s="5">
        <v>0</v>
      </c>
      <c r="L35" s="4"/>
    </row>
    <row r="36" spans="1:12" x14ac:dyDescent="0.45">
      <c r="A36" s="35" t="s">
        <v>65</v>
      </c>
      <c r="B36" s="40"/>
      <c r="C36" s="58"/>
      <c r="D36" s="37">
        <v>45597</v>
      </c>
      <c r="E36" s="37">
        <v>45747</v>
      </c>
      <c r="F36" s="38">
        <f>SUM(F37:F49)</f>
        <v>18</v>
      </c>
      <c r="G36" s="38"/>
      <c r="H36" s="35"/>
      <c r="I36" s="38">
        <f>H36-G36</f>
        <v>0</v>
      </c>
      <c r="J36" s="38">
        <f>I36-F36</f>
        <v>-18</v>
      </c>
      <c r="K36" s="39">
        <f>AVERAGE(K37:K49)</f>
        <v>0</v>
      </c>
      <c r="L36" s="4"/>
    </row>
    <row r="37" spans="1:12" ht="42.75" x14ac:dyDescent="0.45">
      <c r="A37" s="50" t="s">
        <v>71</v>
      </c>
      <c r="B37" s="49" t="s">
        <v>108</v>
      </c>
      <c r="C37" s="56" t="s">
        <v>109</v>
      </c>
      <c r="D37" s="33"/>
      <c r="E37" s="33"/>
      <c r="F37" s="4">
        <f t="shared" ref="F37" si="15">E37-D37</f>
        <v>0</v>
      </c>
      <c r="G37" s="4"/>
      <c r="H37" s="4"/>
      <c r="I37" s="4">
        <f t="shared" ref="I37" si="16">H37-G37</f>
        <v>0</v>
      </c>
      <c r="J37" s="4">
        <f t="shared" ref="J37" si="17">I37-F37</f>
        <v>0</v>
      </c>
      <c r="K37" s="5">
        <v>0</v>
      </c>
      <c r="L37" s="4"/>
    </row>
    <row r="38" spans="1:12" ht="42.75" x14ac:dyDescent="0.45">
      <c r="A38" s="50" t="s">
        <v>91</v>
      </c>
      <c r="B38" s="49" t="s">
        <v>108</v>
      </c>
      <c r="C38" s="56" t="s">
        <v>109</v>
      </c>
      <c r="D38" s="33"/>
      <c r="E38" s="33"/>
      <c r="F38" s="4">
        <f t="shared" ref="F38:F49" si="18">E38-D38</f>
        <v>0</v>
      </c>
      <c r="G38" s="4"/>
      <c r="H38" s="4"/>
      <c r="I38" s="4">
        <f t="shared" ref="I38:I49" si="19">H38-G38</f>
        <v>0</v>
      </c>
      <c r="J38" s="4">
        <f t="shared" ref="J38:J49" si="20">I38-F38</f>
        <v>0</v>
      </c>
      <c r="K38" s="5">
        <v>0</v>
      </c>
      <c r="L38" s="4"/>
    </row>
    <row r="39" spans="1:12" ht="42.75" x14ac:dyDescent="0.45">
      <c r="A39" s="50" t="s">
        <v>92</v>
      </c>
      <c r="B39" s="49" t="s">
        <v>108</v>
      </c>
      <c r="C39" s="56" t="s">
        <v>109</v>
      </c>
      <c r="D39" s="33"/>
      <c r="E39" s="33"/>
      <c r="F39" s="4">
        <f t="shared" si="18"/>
        <v>0</v>
      </c>
      <c r="G39" s="4"/>
      <c r="H39" s="4"/>
      <c r="I39" s="4">
        <f t="shared" si="19"/>
        <v>0</v>
      </c>
      <c r="J39" s="4">
        <f t="shared" si="20"/>
        <v>0</v>
      </c>
      <c r="K39" s="5">
        <v>0</v>
      </c>
      <c r="L39" s="4"/>
    </row>
    <row r="40" spans="1:12" ht="42.75" x14ac:dyDescent="0.45">
      <c r="A40" s="50" t="s">
        <v>93</v>
      </c>
      <c r="B40" s="49" t="s">
        <v>108</v>
      </c>
      <c r="C40" s="56" t="s">
        <v>109</v>
      </c>
      <c r="D40" s="33"/>
      <c r="E40" s="33"/>
      <c r="F40" s="4">
        <f t="shared" si="18"/>
        <v>0</v>
      </c>
      <c r="G40" s="4"/>
      <c r="H40" s="4"/>
      <c r="I40" s="4">
        <f t="shared" si="19"/>
        <v>0</v>
      </c>
      <c r="J40" s="4">
        <f t="shared" si="20"/>
        <v>0</v>
      </c>
      <c r="K40" s="5">
        <v>0</v>
      </c>
      <c r="L40" s="4"/>
    </row>
    <row r="41" spans="1:12" ht="42.75" x14ac:dyDescent="0.45">
      <c r="A41" s="50" t="s">
        <v>94</v>
      </c>
      <c r="B41" s="49" t="s">
        <v>108</v>
      </c>
      <c r="C41" s="56" t="s">
        <v>109</v>
      </c>
      <c r="D41" s="33"/>
      <c r="E41" s="33"/>
      <c r="F41" s="4">
        <f t="shared" si="18"/>
        <v>0</v>
      </c>
      <c r="G41" s="4"/>
      <c r="H41" s="4"/>
      <c r="I41" s="4">
        <f t="shared" si="19"/>
        <v>0</v>
      </c>
      <c r="J41" s="4">
        <f t="shared" si="20"/>
        <v>0</v>
      </c>
      <c r="K41" s="5">
        <v>0</v>
      </c>
      <c r="L41" s="4"/>
    </row>
    <row r="42" spans="1:12" ht="42.75" x14ac:dyDescent="0.45">
      <c r="A42" s="50" t="s">
        <v>95</v>
      </c>
      <c r="B42" s="49" t="s">
        <v>108</v>
      </c>
      <c r="C42" s="56" t="s">
        <v>109</v>
      </c>
      <c r="D42" s="33"/>
      <c r="E42" s="33"/>
      <c r="F42" s="4">
        <f t="shared" si="18"/>
        <v>0</v>
      </c>
      <c r="G42" s="4"/>
      <c r="H42" s="4"/>
      <c r="I42" s="4">
        <f t="shared" si="19"/>
        <v>0</v>
      </c>
      <c r="J42" s="4">
        <f t="shared" si="20"/>
        <v>0</v>
      </c>
      <c r="K42" s="5">
        <v>0</v>
      </c>
      <c r="L42" s="4"/>
    </row>
    <row r="43" spans="1:12" ht="42.75" x14ac:dyDescent="0.45">
      <c r="A43" s="50" t="s">
        <v>96</v>
      </c>
      <c r="B43" s="49" t="s">
        <v>108</v>
      </c>
      <c r="C43" s="56" t="s">
        <v>109</v>
      </c>
      <c r="D43" s="33"/>
      <c r="E43" s="33"/>
      <c r="F43" s="4">
        <f t="shared" si="18"/>
        <v>0</v>
      </c>
      <c r="G43" s="4"/>
      <c r="H43" s="4"/>
      <c r="I43" s="4">
        <f t="shared" si="19"/>
        <v>0</v>
      </c>
      <c r="J43" s="4">
        <f t="shared" si="20"/>
        <v>0</v>
      </c>
      <c r="K43" s="5">
        <v>0</v>
      </c>
      <c r="L43" s="4"/>
    </row>
    <row r="44" spans="1:12" ht="42.75" x14ac:dyDescent="0.45">
      <c r="A44" s="50" t="s">
        <v>97</v>
      </c>
      <c r="B44" s="49" t="s">
        <v>108</v>
      </c>
      <c r="C44" s="56" t="s">
        <v>109</v>
      </c>
      <c r="D44" s="33"/>
      <c r="E44" s="33"/>
      <c r="F44" s="4">
        <f t="shared" si="18"/>
        <v>0</v>
      </c>
      <c r="G44" s="4"/>
      <c r="H44" s="4"/>
      <c r="I44" s="4">
        <f t="shared" si="19"/>
        <v>0</v>
      </c>
      <c r="J44" s="4">
        <f t="shared" si="20"/>
        <v>0</v>
      </c>
      <c r="K44" s="5">
        <v>0</v>
      </c>
      <c r="L44" s="4"/>
    </row>
    <row r="45" spans="1:12" ht="42.75" x14ac:dyDescent="0.45">
      <c r="A45" s="50" t="s">
        <v>98</v>
      </c>
      <c r="B45" s="49" t="s">
        <v>108</v>
      </c>
      <c r="C45" s="56" t="s">
        <v>109</v>
      </c>
      <c r="D45" s="33"/>
      <c r="E45" s="33"/>
      <c r="F45" s="4">
        <f t="shared" si="18"/>
        <v>0</v>
      </c>
      <c r="G45" s="4"/>
      <c r="H45" s="4"/>
      <c r="I45" s="4">
        <f t="shared" si="19"/>
        <v>0</v>
      </c>
      <c r="J45" s="4">
        <f t="shared" si="20"/>
        <v>0</v>
      </c>
      <c r="K45" s="5">
        <v>0</v>
      </c>
      <c r="L45" s="4"/>
    </row>
    <row r="46" spans="1:12" ht="42.75" x14ac:dyDescent="0.45">
      <c r="A46" s="50" t="s">
        <v>99</v>
      </c>
      <c r="B46" s="49" t="s">
        <v>108</v>
      </c>
      <c r="C46" s="56" t="s">
        <v>109</v>
      </c>
      <c r="D46" s="33"/>
      <c r="E46" s="33"/>
      <c r="F46" s="4">
        <f t="shared" si="18"/>
        <v>0</v>
      </c>
      <c r="G46" s="4"/>
      <c r="H46" s="4"/>
      <c r="I46" s="4">
        <f t="shared" si="19"/>
        <v>0</v>
      </c>
      <c r="J46" s="4">
        <f t="shared" si="20"/>
        <v>0</v>
      </c>
      <c r="K46" s="5">
        <v>0</v>
      </c>
      <c r="L46" s="4"/>
    </row>
    <row r="47" spans="1:12" ht="42.75" x14ac:dyDescent="0.45">
      <c r="A47" s="50" t="s">
        <v>100</v>
      </c>
      <c r="B47" s="49" t="s">
        <v>108</v>
      </c>
      <c r="C47" s="56" t="s">
        <v>109</v>
      </c>
      <c r="D47" s="33"/>
      <c r="E47" s="33"/>
      <c r="F47" s="4">
        <f t="shared" si="18"/>
        <v>0</v>
      </c>
      <c r="G47" s="4"/>
      <c r="H47" s="4"/>
      <c r="I47" s="4">
        <f t="shared" si="19"/>
        <v>0</v>
      </c>
      <c r="J47" s="4">
        <f t="shared" si="20"/>
        <v>0</v>
      </c>
      <c r="K47" s="5">
        <v>0</v>
      </c>
      <c r="L47" s="4"/>
    </row>
    <row r="48" spans="1:12" ht="42.75" x14ac:dyDescent="0.45">
      <c r="A48" s="50" t="s">
        <v>76</v>
      </c>
      <c r="B48" s="49" t="s">
        <v>108</v>
      </c>
      <c r="C48" s="57" t="s">
        <v>111</v>
      </c>
      <c r="D48" s="22">
        <v>45627</v>
      </c>
      <c r="E48" s="22">
        <v>45636</v>
      </c>
      <c r="F48" s="4">
        <f t="shared" si="18"/>
        <v>9</v>
      </c>
      <c r="G48" s="4"/>
      <c r="H48" s="4"/>
      <c r="I48" s="4">
        <f t="shared" si="19"/>
        <v>0</v>
      </c>
      <c r="J48" s="4">
        <f t="shared" si="20"/>
        <v>-9</v>
      </c>
      <c r="K48" s="5">
        <v>0</v>
      </c>
      <c r="L48" s="4"/>
    </row>
    <row r="49" spans="1:12" ht="42.75" x14ac:dyDescent="0.45">
      <c r="A49" s="50" t="s">
        <v>77</v>
      </c>
      <c r="B49" s="49" t="s">
        <v>108</v>
      </c>
      <c r="C49" s="57" t="s">
        <v>111</v>
      </c>
      <c r="D49" s="22">
        <v>45627</v>
      </c>
      <c r="E49" s="22">
        <v>45636</v>
      </c>
      <c r="F49" s="4">
        <f t="shared" si="18"/>
        <v>9</v>
      </c>
      <c r="G49" s="4"/>
      <c r="H49" s="4"/>
      <c r="I49" s="4">
        <f t="shared" si="19"/>
        <v>0</v>
      </c>
      <c r="J49" s="4">
        <f t="shared" si="20"/>
        <v>-9</v>
      </c>
      <c r="K49" s="5">
        <v>0</v>
      </c>
      <c r="L49" s="4"/>
    </row>
    <row r="50" spans="1:12" x14ac:dyDescent="0.45">
      <c r="A50" s="35" t="s">
        <v>67</v>
      </c>
      <c r="B50" s="40"/>
      <c r="C50" s="58"/>
      <c r="D50" s="37">
        <v>45627</v>
      </c>
      <c r="E50" s="37">
        <v>45716</v>
      </c>
      <c r="F50" s="38">
        <f>SUM(F51:F57)</f>
        <v>-45609</v>
      </c>
      <c r="G50" s="38"/>
      <c r="H50" s="35"/>
      <c r="I50" s="38">
        <f>H50-G50</f>
        <v>0</v>
      </c>
      <c r="J50" s="38">
        <f>I50-F50</f>
        <v>45609</v>
      </c>
      <c r="K50" s="39">
        <f>AVERAGE(K51:K57)</f>
        <v>0</v>
      </c>
      <c r="L50" s="4"/>
    </row>
    <row r="51" spans="1:12" ht="42.75" x14ac:dyDescent="0.45">
      <c r="A51" s="50" t="s">
        <v>101</v>
      </c>
      <c r="B51" s="49" t="s">
        <v>108</v>
      </c>
      <c r="C51" s="56" t="s">
        <v>109</v>
      </c>
      <c r="D51" s="34">
        <v>45627</v>
      </c>
      <c r="E51" s="33"/>
      <c r="F51" s="4">
        <f t="shared" ref="F51" si="21">E51-D51</f>
        <v>-45627</v>
      </c>
      <c r="G51" s="4"/>
      <c r="H51" s="4"/>
      <c r="I51" s="4">
        <f t="shared" ref="I51" si="22">H51-G51</f>
        <v>0</v>
      </c>
      <c r="J51" s="4">
        <f t="shared" ref="J51" si="23">I51-F51</f>
        <v>45627</v>
      </c>
      <c r="K51" s="5">
        <v>0</v>
      </c>
      <c r="L51" s="4"/>
    </row>
    <row r="52" spans="1:12" ht="42.75" x14ac:dyDescent="0.45">
      <c r="A52" s="50" t="s">
        <v>102</v>
      </c>
      <c r="B52" s="49" t="s">
        <v>108</v>
      </c>
      <c r="C52" s="56" t="s">
        <v>109</v>
      </c>
      <c r="D52" s="33"/>
      <c r="E52" s="33"/>
      <c r="F52" s="4">
        <f t="shared" ref="F52:F55" si="24">E52-D52</f>
        <v>0</v>
      </c>
      <c r="G52" s="4"/>
      <c r="H52" s="4"/>
      <c r="I52" s="4">
        <f t="shared" ref="I52:I55" si="25">H52-G52</f>
        <v>0</v>
      </c>
      <c r="J52" s="4">
        <f t="shared" ref="J52:J55" si="26">I52-F52</f>
        <v>0</v>
      </c>
      <c r="K52" s="5">
        <v>0</v>
      </c>
      <c r="L52" s="4"/>
    </row>
    <row r="53" spans="1:12" ht="42.75" x14ac:dyDescent="0.45">
      <c r="A53" s="50" t="s">
        <v>103</v>
      </c>
      <c r="B53" s="49" t="s">
        <v>108</v>
      </c>
      <c r="C53" s="56" t="s">
        <v>109</v>
      </c>
      <c r="D53" s="33"/>
      <c r="E53" s="33"/>
      <c r="F53" s="4">
        <f t="shared" si="24"/>
        <v>0</v>
      </c>
      <c r="G53" s="4"/>
      <c r="H53" s="4"/>
      <c r="I53" s="4">
        <f t="shared" si="25"/>
        <v>0</v>
      </c>
      <c r="J53" s="4">
        <f t="shared" si="26"/>
        <v>0</v>
      </c>
      <c r="K53" s="5">
        <v>0</v>
      </c>
      <c r="L53" s="4"/>
    </row>
    <row r="54" spans="1:12" ht="42.75" x14ac:dyDescent="0.45">
      <c r="A54" s="50" t="s">
        <v>104</v>
      </c>
      <c r="B54" s="49" t="s">
        <v>108</v>
      </c>
      <c r="C54" s="56" t="s">
        <v>109</v>
      </c>
      <c r="D54" s="33"/>
      <c r="E54" s="33"/>
      <c r="F54" s="4">
        <f t="shared" si="24"/>
        <v>0</v>
      </c>
      <c r="G54" s="4"/>
      <c r="H54" s="4"/>
      <c r="I54" s="4">
        <f t="shared" si="25"/>
        <v>0</v>
      </c>
      <c r="J54" s="4">
        <f t="shared" si="26"/>
        <v>0</v>
      </c>
      <c r="K54" s="5">
        <v>0</v>
      </c>
      <c r="L54" s="4"/>
    </row>
    <row r="55" spans="1:12" ht="42.75" x14ac:dyDescent="0.45">
      <c r="A55" s="50" t="s">
        <v>105</v>
      </c>
      <c r="B55" s="49" t="s">
        <v>108</v>
      </c>
      <c r="C55" s="56" t="s">
        <v>109</v>
      </c>
      <c r="D55" s="33"/>
      <c r="E55" s="33"/>
      <c r="F55" s="4">
        <f t="shared" si="24"/>
        <v>0</v>
      </c>
      <c r="G55" s="4"/>
      <c r="H55" s="4"/>
      <c r="I55" s="4">
        <f t="shared" si="25"/>
        <v>0</v>
      </c>
      <c r="J55" s="4">
        <f t="shared" si="26"/>
        <v>0</v>
      </c>
      <c r="K55" s="5">
        <v>0</v>
      </c>
      <c r="L55" s="4"/>
    </row>
    <row r="56" spans="1:12" ht="42.75" x14ac:dyDescent="0.45">
      <c r="A56" s="50" t="s">
        <v>76</v>
      </c>
      <c r="B56" s="49" t="s">
        <v>108</v>
      </c>
      <c r="C56" s="57" t="s">
        <v>111</v>
      </c>
      <c r="D56" s="22">
        <v>45658</v>
      </c>
      <c r="E56" s="22">
        <v>45667</v>
      </c>
      <c r="F56" s="4">
        <f t="shared" ref="F56:F57" si="27">E56-D56</f>
        <v>9</v>
      </c>
      <c r="G56" s="4"/>
      <c r="H56" s="4"/>
      <c r="I56" s="4">
        <f t="shared" ref="I56:I57" si="28">H56-G56</f>
        <v>0</v>
      </c>
      <c r="J56" s="4">
        <f t="shared" ref="J56:J57" si="29">I56-F56</f>
        <v>-9</v>
      </c>
      <c r="K56" s="5">
        <v>0</v>
      </c>
      <c r="L56" s="4"/>
    </row>
    <row r="57" spans="1:12" ht="42.75" x14ac:dyDescent="0.45">
      <c r="A57" s="50" t="s">
        <v>77</v>
      </c>
      <c r="B57" s="49" t="s">
        <v>108</v>
      </c>
      <c r="C57" s="57" t="s">
        <v>111</v>
      </c>
      <c r="D57" s="22">
        <v>45658</v>
      </c>
      <c r="E57" s="22">
        <v>45667</v>
      </c>
      <c r="F57" s="4">
        <f t="shared" si="27"/>
        <v>9</v>
      </c>
      <c r="G57" s="4"/>
      <c r="H57" s="4"/>
      <c r="I57" s="4">
        <f t="shared" si="28"/>
        <v>0</v>
      </c>
      <c r="J57" s="4">
        <f t="shared" si="29"/>
        <v>-9</v>
      </c>
      <c r="K57" s="5">
        <v>0</v>
      </c>
      <c r="L57" s="4"/>
    </row>
    <row r="58" spans="1:12" x14ac:dyDescent="0.45">
      <c r="A58" s="35" t="s">
        <v>68</v>
      </c>
      <c r="B58" s="40"/>
      <c r="C58" s="58"/>
      <c r="D58" s="37">
        <v>45689</v>
      </c>
      <c r="E58" s="37">
        <v>45716</v>
      </c>
      <c r="F58" s="38">
        <f>SUM(F59:F61)</f>
        <v>18</v>
      </c>
      <c r="G58" s="38"/>
      <c r="H58" s="35"/>
      <c r="I58" s="38">
        <f>H58-G58</f>
        <v>0</v>
      </c>
      <c r="J58" s="38">
        <f>I58-F58</f>
        <v>-18</v>
      </c>
      <c r="K58" s="39">
        <f>AVERAGE(K59:K61)</f>
        <v>0</v>
      </c>
      <c r="L58" s="4"/>
    </row>
    <row r="59" spans="1:12" ht="42.75" x14ac:dyDescent="0.45">
      <c r="A59" s="50" t="s">
        <v>106</v>
      </c>
      <c r="B59" s="49" t="s">
        <v>108</v>
      </c>
      <c r="C59" s="56" t="s">
        <v>109</v>
      </c>
      <c r="D59" s="34"/>
      <c r="E59" s="34"/>
      <c r="F59" s="4">
        <f t="shared" ref="F59:F61" si="30">E59-D59</f>
        <v>0</v>
      </c>
      <c r="G59" s="4"/>
      <c r="H59" s="4"/>
      <c r="I59" s="4">
        <f t="shared" si="4"/>
        <v>0</v>
      </c>
      <c r="J59" s="4">
        <f t="shared" si="5"/>
        <v>0</v>
      </c>
      <c r="K59" s="5">
        <v>0</v>
      </c>
      <c r="L59" s="4"/>
    </row>
    <row r="60" spans="1:12" ht="42.75" x14ac:dyDescent="0.45">
      <c r="A60" s="50" t="s">
        <v>76</v>
      </c>
      <c r="B60" s="49" t="s">
        <v>108</v>
      </c>
      <c r="C60" s="57" t="s">
        <v>111</v>
      </c>
      <c r="D60" s="22">
        <v>45689</v>
      </c>
      <c r="E60" s="22">
        <v>45698</v>
      </c>
      <c r="F60" s="4">
        <f t="shared" si="30"/>
        <v>9</v>
      </c>
      <c r="G60" s="4"/>
      <c r="H60" s="4"/>
      <c r="I60" s="4">
        <f t="shared" si="4"/>
        <v>0</v>
      </c>
      <c r="J60" s="4">
        <f t="shared" si="5"/>
        <v>-9</v>
      </c>
      <c r="K60" s="5">
        <v>0</v>
      </c>
      <c r="L60" s="4"/>
    </row>
    <row r="61" spans="1:12" ht="42.75" x14ac:dyDescent="0.45">
      <c r="A61" s="50" t="s">
        <v>77</v>
      </c>
      <c r="B61" s="49" t="s">
        <v>108</v>
      </c>
      <c r="C61" s="57" t="s">
        <v>111</v>
      </c>
      <c r="D61" s="22">
        <v>45689</v>
      </c>
      <c r="E61" s="22">
        <v>45698</v>
      </c>
      <c r="F61" s="4">
        <f t="shared" si="30"/>
        <v>9</v>
      </c>
      <c r="G61" s="4"/>
      <c r="H61" s="4"/>
      <c r="I61" s="4">
        <f t="shared" si="4"/>
        <v>0</v>
      </c>
      <c r="J61" s="4">
        <f t="shared" si="5"/>
        <v>-9</v>
      </c>
      <c r="K61" s="5">
        <v>0</v>
      </c>
      <c r="L61" s="4"/>
    </row>
    <row r="62" spans="1:12" x14ac:dyDescent="0.45">
      <c r="A62" s="2" t="s">
        <v>47</v>
      </c>
      <c r="B62" s="2"/>
      <c r="C62" s="48"/>
      <c r="D62" s="2"/>
      <c r="E62" s="2"/>
      <c r="F62" s="23">
        <f>F58+F50+F36+F23+F14+F11</f>
        <v>-90890</v>
      </c>
      <c r="G62" s="4"/>
      <c r="H62" s="4"/>
      <c r="I62" s="45">
        <f>I58+I50+I36+I23+I14+I11</f>
        <v>0</v>
      </c>
      <c r="J62" s="4"/>
      <c r="K62" s="4"/>
      <c r="L62" s="4"/>
    </row>
    <row r="64" spans="1:12" x14ac:dyDescent="0.45">
      <c r="A64" s="21" t="s">
        <v>49</v>
      </c>
    </row>
    <row r="65" spans="1:3" x14ac:dyDescent="0.45">
      <c r="A65" t="s">
        <v>29</v>
      </c>
      <c r="B65" s="28" t="s">
        <v>50</v>
      </c>
      <c r="C65" s="59"/>
    </row>
    <row r="66" spans="1:3" x14ac:dyDescent="0.45">
      <c r="A66" t="s">
        <v>51</v>
      </c>
      <c r="B66" s="29" t="s">
        <v>52</v>
      </c>
      <c r="C66" s="60"/>
    </row>
    <row r="67" spans="1:3" x14ac:dyDescent="0.45">
      <c r="A67" t="s">
        <v>53</v>
      </c>
      <c r="B67" s="30" t="s">
        <v>54</v>
      </c>
      <c r="C67" s="61"/>
    </row>
    <row r="70" spans="1:3" x14ac:dyDescent="0.45">
      <c r="A70" t="s">
        <v>55</v>
      </c>
    </row>
  </sheetData>
  <mergeCells count="6">
    <mergeCell ref="A8:D8"/>
    <mergeCell ref="B1:E1"/>
    <mergeCell ref="B2:E2"/>
    <mergeCell ref="B4:E4"/>
    <mergeCell ref="B5:E5"/>
    <mergeCell ref="B3:E3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Feuil1</vt:lpstr>
      <vt:lpstr>Feuil2</vt:lpstr>
      <vt:lpstr>PP STREAM1 SC1</vt:lpstr>
      <vt:lpstr>STATUT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Charlo AKUEGNON</dc:creator>
  <cp:lastModifiedBy>Charlo AKUEGNON</cp:lastModifiedBy>
  <dcterms:created xsi:type="dcterms:W3CDTF">2024-08-13T10:18:11Z</dcterms:created>
  <dcterms:modified xsi:type="dcterms:W3CDTF">2024-09-18T11:12:23Z</dcterms:modified>
</cp:coreProperties>
</file>