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69fee28d5321260/Desktop/GESTION DE PROJET/PROJET DE TRANSFORMATION NORMATIVE/PEOPLE/"/>
    </mc:Choice>
  </mc:AlternateContent>
  <xr:revisionPtr revIDLastSave="188" documentId="8_{2E91E246-DA47-4C38-9CE7-5A1027B09DC0}" xr6:coauthVersionLast="47" xr6:coauthVersionMax="47" xr10:uidLastSave="{5963E4F3-943C-4BE8-BFB9-AF4D51EDBA6B}"/>
  <bookViews>
    <workbookView xWindow="-98" yWindow="-98" windowWidth="19396" windowHeight="10276" xr2:uid="{089E55DC-99F6-493B-B345-B5F9D2EF5CA2}"/>
  </bookViews>
  <sheets>
    <sheet name="Pe_STR1_SC1" sheetId="5" r:id="rId1"/>
  </sheets>
  <definedNames>
    <definedName name="STATU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3" i="5" l="1"/>
  <c r="F33" i="5"/>
  <c r="I24" i="5"/>
  <c r="F24" i="5"/>
  <c r="I31" i="5"/>
  <c r="F31" i="5"/>
  <c r="J31" i="5" s="1"/>
  <c r="I22" i="5"/>
  <c r="F22" i="5"/>
  <c r="J22" i="5" s="1"/>
  <c r="K35" i="5"/>
  <c r="K26" i="5"/>
  <c r="K17" i="5"/>
  <c r="K15" i="5"/>
  <c r="K12" i="5"/>
  <c r="K11" i="5" l="1"/>
  <c r="J33" i="5"/>
  <c r="J24" i="5"/>
  <c r="I29" i="5"/>
  <c r="I30" i="5"/>
  <c r="I32" i="5"/>
  <c r="I34" i="5"/>
  <c r="I27" i="5"/>
  <c r="I20" i="5"/>
  <c r="I21" i="5"/>
  <c r="I23" i="5"/>
  <c r="I25" i="5"/>
  <c r="I18" i="5"/>
  <c r="F30" i="5"/>
  <c r="F32" i="5"/>
  <c r="F21" i="5"/>
  <c r="F23" i="5"/>
  <c r="F29" i="5"/>
  <c r="F34" i="5"/>
  <c r="F27" i="5"/>
  <c r="F20" i="5"/>
  <c r="F25" i="5"/>
  <c r="F18" i="5"/>
  <c r="I28" i="5"/>
  <c r="F28" i="5"/>
  <c r="I37" i="5"/>
  <c r="I40" i="5"/>
  <c r="F40" i="5"/>
  <c r="I39" i="5"/>
  <c r="F39" i="5"/>
  <c r="I38" i="5"/>
  <c r="F38" i="5"/>
  <c r="F37" i="5"/>
  <c r="I36" i="5"/>
  <c r="F36" i="5"/>
  <c r="I19" i="5"/>
  <c r="F19" i="5"/>
  <c r="I16" i="5"/>
  <c r="I15" i="5" s="1"/>
  <c r="I14" i="5"/>
  <c r="I13" i="5"/>
  <c r="F16" i="5"/>
  <c r="F15" i="5" s="1"/>
  <c r="F14" i="5"/>
  <c r="F13" i="5"/>
  <c r="J30" i="5" l="1"/>
  <c r="F12" i="5"/>
  <c r="F35" i="5"/>
  <c r="I35" i="5"/>
  <c r="I41" i="5" s="1"/>
  <c r="I17" i="5"/>
  <c r="I12" i="5"/>
  <c r="I26" i="5"/>
  <c r="J34" i="5"/>
  <c r="J32" i="5"/>
  <c r="J29" i="5"/>
  <c r="F26" i="5"/>
  <c r="J21" i="5"/>
  <c r="J27" i="5"/>
  <c r="J20" i="5"/>
  <c r="J25" i="5"/>
  <c r="J23" i="5"/>
  <c r="J18" i="5"/>
  <c r="F17" i="5"/>
  <c r="J28" i="5"/>
  <c r="J39" i="5"/>
  <c r="J38" i="5"/>
  <c r="J19" i="5"/>
  <c r="J36" i="5"/>
  <c r="J40" i="5"/>
  <c r="J37" i="5"/>
  <c r="J12" i="5"/>
  <c r="J16" i="5"/>
  <c r="J15" i="5"/>
  <c r="J13" i="5"/>
  <c r="J14" i="5"/>
  <c r="J26" i="5" l="1"/>
  <c r="F41" i="5"/>
  <c r="J17" i="5"/>
  <c r="J41" i="5" l="1"/>
</calcChain>
</file>

<file path=xl/sharedStrings.xml><?xml version="1.0" encoding="utf-8"?>
<sst xmlns="http://schemas.openxmlformats.org/spreadsheetml/2006/main" count="112" uniqueCount="69">
  <si>
    <t xml:space="preserve">DATE DE DEBUT </t>
  </si>
  <si>
    <t>DATE DE FIN</t>
  </si>
  <si>
    <t>DD</t>
  </si>
  <si>
    <t>AXE</t>
  </si>
  <si>
    <t>OWNER</t>
  </si>
  <si>
    <t>STEAM LEADER</t>
  </si>
  <si>
    <t>ETAPES</t>
  </si>
  <si>
    <t>DF PREV</t>
  </si>
  <si>
    <t>DD PREV</t>
  </si>
  <si>
    <t>DUREE PREV</t>
  </si>
  <si>
    <t>DD REELLE</t>
  </si>
  <si>
    <t>DF REELLE</t>
  </si>
  <si>
    <t>DUREE REELLE</t>
  </si>
  <si>
    <t>GLISSEMENT</t>
  </si>
  <si>
    <t>EQUIPE PROJET</t>
  </si>
  <si>
    <t>DUREE TOTALE</t>
  </si>
  <si>
    <t>% AVANC</t>
  </si>
  <si>
    <t>LEGENDE</t>
  </si>
  <si>
    <t>Date de Début</t>
  </si>
  <si>
    <t>DF</t>
  </si>
  <si>
    <t>Date de Fin</t>
  </si>
  <si>
    <t>PREV</t>
  </si>
  <si>
    <t>Prévisionnel</t>
  </si>
  <si>
    <t>Taux d'avancement global du Stream</t>
  </si>
  <si>
    <t>PERIMETRE</t>
  </si>
  <si>
    <t>Toutes les Filiales; toutes les BU + HOOPE</t>
  </si>
  <si>
    <t>Commentaires</t>
  </si>
  <si>
    <t>PEOPLE</t>
  </si>
  <si>
    <t>Urbain AHITCHEME</t>
  </si>
  <si>
    <r>
      <rPr>
        <b/>
        <sz val="11"/>
        <color rgb="FF00B050"/>
        <rFont val="Calibri"/>
        <family val="2"/>
        <scheme val="minor"/>
      </rPr>
      <t>S-Chantier1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Définir des postes et des activités KCR et KSP</t>
    </r>
  </si>
  <si>
    <t>Définition du périmètre</t>
  </si>
  <si>
    <t xml:space="preserve">Définition du planning et constitution de l'équipe projet </t>
  </si>
  <si>
    <t>Clôture</t>
  </si>
  <si>
    <t>REDACTION DES APPROCHES</t>
  </si>
  <si>
    <t xml:space="preserve">Définifition des postes KCR </t>
  </si>
  <si>
    <t>Définifition des postes KSP</t>
  </si>
  <si>
    <t>Identification des changements futurs(siège &amp; filiales &amp; HOOPE)</t>
  </si>
  <si>
    <t>Communication(siège &amp; filiales &amp; HOOPE)</t>
  </si>
  <si>
    <t>STREAM1: Définir les postes</t>
  </si>
  <si>
    <t>Identifications des différents métiers et activités</t>
  </si>
  <si>
    <t>Modélisation de l'approche (siège, Filiale, BU, HOOPE)</t>
  </si>
  <si>
    <t>Réalisation de la cartographie et famille des emplois</t>
  </si>
  <si>
    <t>Définition des exigences et compétences minimales d'embauche</t>
  </si>
  <si>
    <t>Cartographie des emplois</t>
  </si>
  <si>
    <t>LIVRABLES</t>
  </si>
  <si>
    <t>Validation de la cartographie des emplois</t>
  </si>
  <si>
    <t>Harmonisation des titres de poste</t>
  </si>
  <si>
    <t>Procédure</t>
  </si>
  <si>
    <t>Identifications des compétences complémentaires après embauche</t>
  </si>
  <si>
    <t>Mise à jour du format des fiches de poste</t>
  </si>
  <si>
    <t>Action à sortir du chantier une ois toutes les données obtenues et nécessité de recrutement de main d'œuvre pour accompagner dans la mise à jour</t>
  </si>
  <si>
    <t>Elaboration de la cartographie des emplois</t>
  </si>
  <si>
    <t>Equipe projet: Augustine, Princesse, Marie-France</t>
  </si>
  <si>
    <t>Equipe Projet, Coordo, MOA</t>
  </si>
  <si>
    <t>Stagiaires</t>
  </si>
  <si>
    <t>CDC</t>
  </si>
  <si>
    <t>Equipe Projet, Coordo, MOA, CODIR</t>
  </si>
  <si>
    <t>Planning</t>
  </si>
  <si>
    <t>Référentiel des emplois et compétences</t>
  </si>
  <si>
    <t>Fiche de poste signée</t>
  </si>
  <si>
    <t>Fiche de poste référencée</t>
  </si>
  <si>
    <t>Compte rendu de validation</t>
  </si>
  <si>
    <t>la matrice des impacts</t>
  </si>
  <si>
    <t>Support de communication</t>
  </si>
  <si>
    <t>CR de clôture</t>
  </si>
  <si>
    <t>Validation de l'harminisation des fiches de poste</t>
  </si>
  <si>
    <t>Mise à jour des fiches de poste (recrutement stagiaires)</t>
  </si>
  <si>
    <t>Recrutement des stagiaires</t>
  </si>
  <si>
    <t>Rodolphine H./Marie-hélène 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</si>
</sst>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1" xfId="0" applyBorder="1"/>
    <xf numFmtId="0" fontId="0" fillId="3" borderId="0" xfId="0" applyFill="1"/>
    <xf numFmtId="0" fontId="2" fillId="0" borderId="0" xfId="0" applyFont="1"/>
    <xf numFmtId="0" fontId="3" fillId="2" borderId="1" xfId="0" applyFont="1" applyFill="1" applyBorder="1"/>
    <xf numFmtId="0" fontId="4" fillId="5" borderId="0" xfId="0" applyFont="1" applyFill="1" applyAlignment="1">
      <alignment horizontal="left"/>
    </xf>
    <xf numFmtId="0" fontId="6" fillId="5" borderId="0" xfId="0" applyFont="1" applyFill="1"/>
    <xf numFmtId="0" fontId="2" fillId="3" borderId="0" xfId="0" applyFont="1" applyFill="1" applyAlignment="1"/>
    <xf numFmtId="0" fontId="3" fillId="2" borderId="3" xfId="0" applyFont="1" applyFill="1" applyBorder="1"/>
    <xf numFmtId="0" fontId="0" fillId="5" borderId="0" xfId="0" applyFill="1"/>
    <xf numFmtId="0" fontId="0" fillId="6" borderId="0" xfId="0" applyFill="1"/>
    <xf numFmtId="0" fontId="0" fillId="7" borderId="0" xfId="0" applyFill="1"/>
    <xf numFmtId="0" fontId="6" fillId="5" borderId="0" xfId="0" applyFont="1" applyFill="1" applyAlignment="1">
      <alignment horizontal="left"/>
    </xf>
    <xf numFmtId="17" fontId="6" fillId="5" borderId="0" xfId="0" applyNumberFormat="1" applyFont="1" applyFill="1" applyAlignment="1">
      <alignment horizontal="left"/>
    </xf>
    <xf numFmtId="0" fontId="2" fillId="8" borderId="1" xfId="0" applyFont="1" applyFill="1" applyBorder="1" applyAlignment="1">
      <alignment vertical="center" wrapText="1"/>
    </xf>
    <xf numFmtId="0" fontId="2" fillId="8" borderId="1" xfId="0" applyFont="1" applyFill="1" applyBorder="1"/>
    <xf numFmtId="0" fontId="7" fillId="9" borderId="3" xfId="0" applyFont="1" applyFill="1" applyBorder="1"/>
    <xf numFmtId="0" fontId="7" fillId="9" borderId="1" xfId="0" applyFont="1" applyFill="1" applyBorder="1"/>
    <xf numFmtId="9" fontId="7" fillId="9" borderId="1" xfId="1" applyFont="1" applyFill="1" applyBorder="1"/>
    <xf numFmtId="0" fontId="3" fillId="2" borderId="4" xfId="0" applyFont="1" applyFill="1" applyBorder="1"/>
    <xf numFmtId="0" fontId="0" fillId="11" borderId="1" xfId="0" applyFill="1" applyBorder="1"/>
    <xf numFmtId="0" fontId="2" fillId="11" borderId="1" xfId="0" applyFont="1" applyFill="1" applyBorder="1"/>
    <xf numFmtId="9" fontId="1" fillId="11" borderId="1" xfId="1" applyFont="1" applyFill="1" applyBorder="1"/>
    <xf numFmtId="0" fontId="0" fillId="11" borderId="1" xfId="0" applyFont="1" applyFill="1" applyBorder="1"/>
    <xf numFmtId="0" fontId="2" fillId="12" borderId="1" xfId="0" applyFont="1" applyFill="1" applyBorder="1"/>
    <xf numFmtId="0" fontId="0" fillId="9" borderId="1" xfId="0" applyFill="1" applyBorder="1"/>
    <xf numFmtId="0" fontId="7" fillId="11" borderId="3" xfId="0" applyFont="1" applyFill="1" applyBorder="1"/>
    <xf numFmtId="0" fontId="7" fillId="11" borderId="1" xfId="0" applyFont="1" applyFill="1" applyBorder="1"/>
    <xf numFmtId="17" fontId="6" fillId="5" borderId="0" xfId="0" applyNumberFormat="1" applyFont="1" applyFill="1" applyAlignment="1">
      <alignment horizontal="left"/>
    </xf>
    <xf numFmtId="0" fontId="0" fillId="3" borderId="0" xfId="0" applyFill="1" applyBorder="1" applyAlignment="1">
      <alignment vertical="center" wrapText="1"/>
    </xf>
    <xf numFmtId="0" fontId="0" fillId="12" borderId="0" xfId="0" applyFill="1"/>
    <xf numFmtId="0" fontId="8" fillId="12" borderId="1" xfId="0" applyFont="1" applyFill="1" applyBorder="1"/>
    <xf numFmtId="0" fontId="9" fillId="9" borderId="3" xfId="0" applyFont="1" applyFill="1" applyBorder="1"/>
    <xf numFmtId="0" fontId="10" fillId="12" borderId="1" xfId="0" applyFont="1" applyFill="1" applyBorder="1" applyAlignment="1">
      <alignment wrapText="1"/>
    </xf>
    <xf numFmtId="0" fontId="8" fillId="0" borderId="1" xfId="0" applyFont="1" applyBorder="1"/>
    <xf numFmtId="0" fontId="8" fillId="0" borderId="1" xfId="0" applyFont="1" applyBorder="1" applyAlignment="1">
      <alignment vertical="center"/>
    </xf>
    <xf numFmtId="14" fontId="11" fillId="0" borderId="1" xfId="0" applyNumberFormat="1" applyFont="1" applyBorder="1" applyAlignment="1">
      <alignment vertical="center" wrapText="1"/>
    </xf>
    <xf numFmtId="14" fontId="8" fillId="0" borderId="1" xfId="0" applyNumberFormat="1" applyFont="1" applyBorder="1"/>
    <xf numFmtId="9" fontId="8" fillId="0" borderId="1" xfId="1" applyFont="1" applyBorder="1"/>
    <xf numFmtId="0" fontId="12" fillId="8" borderId="1" xfId="0" applyFont="1" applyFill="1" applyBorder="1" applyAlignment="1">
      <alignment vertical="center" wrapText="1"/>
    </xf>
    <xf numFmtId="0" fontId="12" fillId="8" borderId="1" xfId="0" applyFont="1" applyFill="1" applyBorder="1" applyAlignment="1">
      <alignment vertical="center"/>
    </xf>
    <xf numFmtId="14" fontId="12" fillId="8" borderId="1" xfId="0" applyNumberFormat="1" applyFont="1" applyFill="1" applyBorder="1" applyAlignment="1">
      <alignment vertical="center" wrapText="1"/>
    </xf>
    <xf numFmtId="0" fontId="12" fillId="8" borderId="1" xfId="0" applyFont="1" applyFill="1" applyBorder="1"/>
    <xf numFmtId="9" fontId="12" fillId="11" borderId="1" xfId="1" applyFont="1" applyFill="1" applyBorder="1"/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vertical="center"/>
    </xf>
    <xf numFmtId="14" fontId="8" fillId="0" borderId="2" xfId="0" applyNumberFormat="1" applyFont="1" applyBorder="1" applyAlignment="1">
      <alignment vertical="center" wrapText="1"/>
    </xf>
    <xf numFmtId="0" fontId="12" fillId="11" borderId="1" xfId="0" applyFont="1" applyFill="1" applyBorder="1" applyAlignment="1">
      <alignment horizontal="left" vertical="center" wrapText="1"/>
    </xf>
    <xf numFmtId="0" fontId="12" fillId="11" borderId="1" xfId="0" applyFont="1" applyFill="1" applyBorder="1" applyAlignment="1">
      <alignment vertical="center"/>
    </xf>
    <xf numFmtId="0" fontId="12" fillId="11" borderId="2" xfId="0" applyFont="1" applyFill="1" applyBorder="1" applyAlignment="1">
      <alignment vertical="center"/>
    </xf>
    <xf numFmtId="14" fontId="12" fillId="11" borderId="2" xfId="0" applyNumberFormat="1" applyFont="1" applyFill="1" applyBorder="1" applyAlignment="1">
      <alignment vertical="center" wrapText="1"/>
    </xf>
    <xf numFmtId="0" fontId="12" fillId="11" borderId="1" xfId="0" applyFont="1" applyFill="1" applyBorder="1"/>
    <xf numFmtId="14" fontId="8" fillId="12" borderId="2" xfId="0" applyNumberFormat="1" applyFont="1" applyFill="1" applyBorder="1" applyAlignment="1">
      <alignment vertical="center" wrapText="1"/>
    </xf>
    <xf numFmtId="0" fontId="12" fillId="12" borderId="1" xfId="0" applyFont="1" applyFill="1" applyBorder="1"/>
    <xf numFmtId="0" fontId="8" fillId="12" borderId="1" xfId="0" applyFont="1" applyFill="1" applyBorder="1" applyAlignment="1">
      <alignment vertical="center"/>
    </xf>
    <xf numFmtId="0" fontId="8" fillId="12" borderId="2" xfId="0" applyFont="1" applyFill="1" applyBorder="1" applyAlignment="1">
      <alignment vertical="center"/>
    </xf>
    <xf numFmtId="0" fontId="12" fillId="8" borderId="1" xfId="0" applyFont="1" applyFill="1" applyBorder="1" applyAlignment="1">
      <alignment horizontal="left" vertical="center" wrapText="1"/>
    </xf>
    <xf numFmtId="0" fontId="12" fillId="8" borderId="2" xfId="0" applyFont="1" applyFill="1" applyBorder="1" applyAlignment="1">
      <alignment vertical="center"/>
    </xf>
    <xf numFmtId="14" fontId="12" fillId="8" borderId="2" xfId="0" applyNumberFormat="1" applyFont="1" applyFill="1" applyBorder="1" applyAlignment="1">
      <alignment vertical="center" wrapText="1"/>
    </xf>
    <xf numFmtId="9" fontId="12" fillId="8" borderId="1" xfId="1" applyFont="1" applyFill="1" applyBorder="1"/>
    <xf numFmtId="0" fontId="8" fillId="0" borderId="1" xfId="0" applyFont="1" applyBorder="1" applyAlignment="1">
      <alignment vertical="center" wrapText="1"/>
    </xf>
    <xf numFmtId="14" fontId="8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horizontal="center"/>
    </xf>
    <xf numFmtId="0" fontId="12" fillId="4" borderId="1" xfId="0" applyFont="1" applyFill="1" applyBorder="1"/>
    <xf numFmtId="0" fontId="12" fillId="10" borderId="1" xfId="0" applyFont="1" applyFill="1" applyBorder="1"/>
    <xf numFmtId="0" fontId="0" fillId="3" borderId="0" xfId="0" applyFill="1" applyBorder="1" applyAlignment="1">
      <alignment vertical="center" wrapText="1"/>
    </xf>
    <xf numFmtId="0" fontId="6" fillId="5" borderId="0" xfId="0" applyFont="1" applyFill="1" applyAlignment="1">
      <alignment horizontal="left"/>
    </xf>
    <xf numFmtId="17" fontId="6" fillId="5" borderId="0" xfId="0" applyNumberFormat="1" applyFont="1" applyFill="1" applyAlignment="1">
      <alignment horizontal="left"/>
    </xf>
    <xf numFmtId="14" fontId="8" fillId="12" borderId="1" xfId="0" applyNumberFormat="1" applyFont="1" applyFill="1" applyBorder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311939</xdr:colOff>
      <xdr:row>0</xdr:row>
      <xdr:rowOff>791</xdr:rowOff>
    </xdr:from>
    <xdr:to>
      <xdr:col>11</xdr:col>
      <xdr:colOff>902069</xdr:colOff>
      <xdr:row>2</xdr:row>
      <xdr:rowOff>167478</xdr:rowOff>
    </xdr:to>
    <xdr:pic>
      <xdr:nvPicPr>
        <xdr:cNvPr id="3" name="Espace réservé du contenu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557" t="6730" r="4175" b="85647"/>
        <a:stretch/>
      </xdr:blipFill>
      <xdr:spPr>
        <a:xfrm>
          <a:off x="11023596" y="791"/>
          <a:ext cx="2231570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3F046-1921-40F2-AC7F-778EC3CAE3EB}">
  <dimension ref="A1:L46"/>
  <sheetViews>
    <sheetView showGridLines="0" tabSelected="1" topLeftCell="A11" zoomScale="110" zoomScaleNormal="110" workbookViewId="0">
      <selection activeCell="G18" sqref="G18"/>
    </sheetView>
  </sheetViews>
  <sheetFormatPr baseColWidth="10" defaultRowHeight="14.25" x14ac:dyDescent="0.45"/>
  <cols>
    <col min="1" max="1" width="54.796875" bestFit="1" customWidth="1"/>
    <col min="2" max="3" width="20.1328125" customWidth="1"/>
    <col min="4" max="5" width="10.46484375" bestFit="1" customWidth="1"/>
    <col min="6" max="6" width="10.19921875" bestFit="1" customWidth="1"/>
    <col min="7" max="7" width="10.3984375" customWidth="1"/>
    <col min="11" max="11" width="12.33203125" customWidth="1"/>
    <col min="12" max="12" width="27.265625" customWidth="1"/>
    <col min="13" max="13" width="12.86328125" customWidth="1"/>
  </cols>
  <sheetData>
    <row r="1" spans="1:12" x14ac:dyDescent="0.45">
      <c r="A1" s="5" t="s">
        <v>3</v>
      </c>
      <c r="B1" s="66" t="s">
        <v>27</v>
      </c>
      <c r="C1" s="66"/>
      <c r="D1" s="66"/>
      <c r="E1" s="66"/>
      <c r="F1" s="12"/>
      <c r="G1" s="12"/>
      <c r="H1" s="12"/>
      <c r="I1" s="6"/>
      <c r="J1" s="6"/>
      <c r="K1" s="6"/>
      <c r="L1" s="9"/>
    </row>
    <row r="2" spans="1:12" ht="13.9" customHeight="1" x14ac:dyDescent="0.45">
      <c r="A2" s="5" t="s">
        <v>4</v>
      </c>
      <c r="B2" s="66" t="s">
        <v>28</v>
      </c>
      <c r="C2" s="66"/>
      <c r="D2" s="66"/>
      <c r="E2" s="66"/>
      <c r="F2" s="12"/>
      <c r="G2" s="12"/>
      <c r="H2" s="12"/>
      <c r="I2" s="6"/>
      <c r="J2" s="6"/>
      <c r="K2" s="6"/>
      <c r="L2" s="9"/>
    </row>
    <row r="3" spans="1:12" ht="13.9" customHeight="1" x14ac:dyDescent="0.45">
      <c r="A3" s="5" t="s">
        <v>5</v>
      </c>
      <c r="B3" s="66" t="s">
        <v>68</v>
      </c>
      <c r="C3" s="66"/>
      <c r="D3" s="66"/>
      <c r="E3" s="66"/>
      <c r="F3" s="12"/>
      <c r="G3" s="12"/>
      <c r="H3" s="12"/>
      <c r="I3" s="6"/>
      <c r="J3" s="6"/>
      <c r="K3" s="6"/>
      <c r="L3" s="9"/>
    </row>
    <row r="4" spans="1:12" x14ac:dyDescent="0.45">
      <c r="A4" s="5" t="s">
        <v>0</v>
      </c>
      <c r="B4" s="67">
        <v>45536</v>
      </c>
      <c r="C4" s="67"/>
      <c r="D4" s="66"/>
      <c r="E4" s="66"/>
      <c r="F4" s="12"/>
      <c r="G4" s="12"/>
      <c r="H4" s="12"/>
      <c r="I4" s="6"/>
      <c r="J4" s="6"/>
      <c r="K4" s="6"/>
      <c r="L4" s="9"/>
    </row>
    <row r="5" spans="1:12" x14ac:dyDescent="0.45">
      <c r="A5" s="5" t="s">
        <v>1</v>
      </c>
      <c r="B5" s="67">
        <v>45566</v>
      </c>
      <c r="C5" s="67"/>
      <c r="D5" s="66"/>
      <c r="E5" s="66"/>
      <c r="F5" s="12"/>
      <c r="G5" s="12"/>
      <c r="H5" s="12"/>
      <c r="I5" s="6"/>
      <c r="J5" s="6"/>
      <c r="K5" s="6"/>
      <c r="L5" s="9"/>
    </row>
    <row r="6" spans="1:12" x14ac:dyDescent="0.45">
      <c r="A6" s="5" t="s">
        <v>24</v>
      </c>
      <c r="B6" s="13" t="s">
        <v>25</v>
      </c>
      <c r="C6" s="28"/>
      <c r="D6" s="12"/>
      <c r="E6" s="12"/>
      <c r="F6" s="12"/>
      <c r="G6" s="12"/>
      <c r="H6" s="12"/>
      <c r="I6" s="6"/>
      <c r="J6" s="6"/>
      <c r="K6" s="6"/>
      <c r="L6" s="9"/>
    </row>
    <row r="7" spans="1:12" x14ac:dyDescent="0.45">
      <c r="A7" s="7" t="s">
        <v>38</v>
      </c>
      <c r="B7" s="7"/>
      <c r="C7" s="7"/>
      <c r="D7" s="7"/>
      <c r="E7" s="2"/>
      <c r="F7" s="2"/>
      <c r="G7" s="2"/>
      <c r="H7" s="2"/>
      <c r="I7" s="2"/>
      <c r="J7" s="2"/>
      <c r="K7" s="2"/>
      <c r="L7" s="2"/>
    </row>
    <row r="8" spans="1:12" x14ac:dyDescent="0.45">
      <c r="A8" s="65" t="s">
        <v>29</v>
      </c>
      <c r="B8" s="65"/>
      <c r="C8" s="65"/>
      <c r="D8" s="65"/>
      <c r="E8" s="2"/>
      <c r="F8" s="2"/>
      <c r="G8" s="2"/>
      <c r="H8" s="2"/>
      <c r="I8" s="2"/>
      <c r="J8" s="2"/>
      <c r="K8" s="2"/>
      <c r="L8" s="2"/>
    </row>
    <row r="9" spans="1:12" x14ac:dyDescent="0.45">
      <c r="A9" s="29" t="s">
        <v>52</v>
      </c>
      <c r="B9" s="29"/>
      <c r="C9" s="29"/>
      <c r="D9" s="29"/>
      <c r="E9" s="2"/>
      <c r="F9" s="2"/>
      <c r="G9" s="2"/>
      <c r="H9" s="2"/>
      <c r="I9" s="2"/>
      <c r="J9" s="2"/>
      <c r="K9" s="2"/>
      <c r="L9" s="2"/>
    </row>
    <row r="10" spans="1:12" x14ac:dyDescent="0.45">
      <c r="A10" s="8" t="s">
        <v>6</v>
      </c>
      <c r="B10" s="8" t="s">
        <v>14</v>
      </c>
      <c r="C10" s="8" t="s">
        <v>44</v>
      </c>
      <c r="D10" s="8" t="s">
        <v>8</v>
      </c>
      <c r="E10" s="4" t="s">
        <v>7</v>
      </c>
      <c r="F10" s="4" t="s">
        <v>9</v>
      </c>
      <c r="G10" s="4" t="s">
        <v>10</v>
      </c>
      <c r="H10" s="4" t="s">
        <v>11</v>
      </c>
      <c r="I10" s="4" t="s">
        <v>12</v>
      </c>
      <c r="J10" s="4" t="s">
        <v>13</v>
      </c>
      <c r="K10" s="4" t="s">
        <v>16</v>
      </c>
      <c r="L10" s="19" t="s">
        <v>26</v>
      </c>
    </row>
    <row r="11" spans="1:12" ht="25.5" x14ac:dyDescent="0.75">
      <c r="A11" s="32" t="s">
        <v>23</v>
      </c>
      <c r="B11" s="16"/>
      <c r="C11" s="16"/>
      <c r="D11" s="16"/>
      <c r="E11" s="17"/>
      <c r="F11" s="17"/>
      <c r="G11" s="17"/>
      <c r="H11" s="17"/>
      <c r="I11" s="17"/>
      <c r="J11" s="17"/>
      <c r="K11" s="18">
        <f>(K12+K15+K17+K26+K35)/20</f>
        <v>8.7499999999999994E-2</v>
      </c>
      <c r="L11" s="25"/>
    </row>
    <row r="12" spans="1:12" ht="15.75" customHeight="1" x14ac:dyDescent="0.75">
      <c r="A12" s="26"/>
      <c r="B12" s="26"/>
      <c r="C12" s="26"/>
      <c r="D12" s="26"/>
      <c r="E12" s="27"/>
      <c r="F12" s="15">
        <f>SUM(F13:F14)</f>
        <v>5</v>
      </c>
      <c r="G12" s="15"/>
      <c r="H12" s="14"/>
      <c r="I12" s="15">
        <f>SUM(I13:I14)</f>
        <v>5</v>
      </c>
      <c r="J12" s="15">
        <f>I12-F12</f>
        <v>0</v>
      </c>
      <c r="K12" s="22">
        <f>AVERAGE(K13:K14)</f>
        <v>1</v>
      </c>
      <c r="L12" s="20"/>
    </row>
    <row r="13" spans="1:12" x14ac:dyDescent="0.45">
      <c r="A13" s="34" t="s">
        <v>30</v>
      </c>
      <c r="B13" s="35" t="s">
        <v>53</v>
      </c>
      <c r="C13" s="35" t="s">
        <v>57</v>
      </c>
      <c r="D13" s="36">
        <v>45541</v>
      </c>
      <c r="E13" s="36">
        <v>45542</v>
      </c>
      <c r="F13" s="34">
        <f t="shared" ref="F13:F16" si="0">E13-D13</f>
        <v>1</v>
      </c>
      <c r="G13" s="37">
        <v>45541</v>
      </c>
      <c r="H13" s="37">
        <v>45542</v>
      </c>
      <c r="I13" s="34">
        <f t="shared" ref="I13:I16" si="1">H13-G13</f>
        <v>1</v>
      </c>
      <c r="J13" s="34">
        <f t="shared" ref="J13:J41" si="2">I13-F13</f>
        <v>0</v>
      </c>
      <c r="K13" s="38">
        <v>1</v>
      </c>
      <c r="L13" s="1"/>
    </row>
    <row r="14" spans="1:12" x14ac:dyDescent="0.45">
      <c r="A14" s="34" t="s">
        <v>31</v>
      </c>
      <c r="B14" s="35" t="s">
        <v>53</v>
      </c>
      <c r="C14" s="35" t="s">
        <v>57</v>
      </c>
      <c r="D14" s="36">
        <v>45541</v>
      </c>
      <c r="E14" s="36">
        <v>45545</v>
      </c>
      <c r="F14" s="34">
        <f t="shared" si="0"/>
        <v>4</v>
      </c>
      <c r="G14" s="37">
        <v>45541</v>
      </c>
      <c r="H14" s="37">
        <v>45545</v>
      </c>
      <c r="I14" s="34">
        <f t="shared" si="1"/>
        <v>4</v>
      </c>
      <c r="J14" s="34">
        <f t="shared" si="2"/>
        <v>0</v>
      </c>
      <c r="K14" s="38">
        <v>1</v>
      </c>
      <c r="L14" s="1"/>
    </row>
    <row r="15" spans="1:12" x14ac:dyDescent="0.45">
      <c r="A15" s="39" t="s">
        <v>33</v>
      </c>
      <c r="B15" s="40"/>
      <c r="C15" s="40"/>
      <c r="D15" s="41"/>
      <c r="E15" s="41"/>
      <c r="F15" s="42">
        <f>F16</f>
        <v>7</v>
      </c>
      <c r="G15" s="42"/>
      <c r="H15" s="39"/>
      <c r="I15" s="42">
        <f>I16</f>
        <v>-45552</v>
      </c>
      <c r="J15" s="42">
        <f>I15-F15</f>
        <v>-45559</v>
      </c>
      <c r="K15" s="43">
        <f>SUM(K16:K16)</f>
        <v>0.75</v>
      </c>
      <c r="L15" s="23"/>
    </row>
    <row r="16" spans="1:12" x14ac:dyDescent="0.45">
      <c r="A16" s="44" t="s">
        <v>40</v>
      </c>
      <c r="B16" s="35" t="s">
        <v>53</v>
      </c>
      <c r="C16" s="45" t="s">
        <v>47</v>
      </c>
      <c r="D16" s="46">
        <v>45552</v>
      </c>
      <c r="E16" s="46">
        <v>45559</v>
      </c>
      <c r="F16" s="34">
        <f t="shared" si="0"/>
        <v>7</v>
      </c>
      <c r="G16" s="37">
        <v>45552</v>
      </c>
      <c r="H16" s="34"/>
      <c r="I16" s="34">
        <f t="shared" si="1"/>
        <v>-45552</v>
      </c>
      <c r="J16" s="34">
        <f t="shared" si="2"/>
        <v>-45559</v>
      </c>
      <c r="K16" s="38">
        <v>0.75</v>
      </c>
      <c r="L16" s="1"/>
    </row>
    <row r="17" spans="1:12" x14ac:dyDescent="0.45">
      <c r="A17" s="47" t="s">
        <v>34</v>
      </c>
      <c r="B17" s="48"/>
      <c r="C17" s="49"/>
      <c r="D17" s="50"/>
      <c r="E17" s="50"/>
      <c r="F17" s="51">
        <f>SUM(F18:F25)</f>
        <v>178</v>
      </c>
      <c r="G17" s="51"/>
      <c r="H17" s="51"/>
      <c r="I17" s="51">
        <f>SUM(I18:I25)</f>
        <v>-45552</v>
      </c>
      <c r="J17" s="51">
        <f>I17-F17</f>
        <v>-45730</v>
      </c>
      <c r="K17" s="43">
        <f>AVERAGE(K18:K25)</f>
        <v>0</v>
      </c>
      <c r="L17" s="21"/>
    </row>
    <row r="18" spans="1:12" s="30" customFormat="1" x14ac:dyDescent="0.45">
      <c r="A18" s="44" t="s">
        <v>39</v>
      </c>
      <c r="B18" s="35" t="s">
        <v>53</v>
      </c>
      <c r="C18" s="45" t="s">
        <v>58</v>
      </c>
      <c r="D18" s="52">
        <v>45545</v>
      </c>
      <c r="E18" s="52">
        <v>45552</v>
      </c>
      <c r="F18" s="34">
        <f t="shared" ref="F18:F25" si="3">E18-D18</f>
        <v>7</v>
      </c>
      <c r="G18" s="68">
        <v>45552</v>
      </c>
      <c r="H18" s="53"/>
      <c r="I18" s="34">
        <f t="shared" ref="I18:I25" si="4">H18-G18</f>
        <v>-45552</v>
      </c>
      <c r="J18" s="34">
        <f t="shared" ref="J18:J25" si="5">I18-F18</f>
        <v>-45559</v>
      </c>
      <c r="K18" s="38">
        <v>0</v>
      </c>
      <c r="L18" s="24"/>
    </row>
    <row r="19" spans="1:12" x14ac:dyDescent="0.45">
      <c r="A19" s="44" t="s">
        <v>42</v>
      </c>
      <c r="B19" s="35" t="s">
        <v>53</v>
      </c>
      <c r="C19" s="45" t="s">
        <v>58</v>
      </c>
      <c r="D19" s="52">
        <v>45559</v>
      </c>
      <c r="E19" s="52">
        <v>45580</v>
      </c>
      <c r="F19" s="34">
        <f t="shared" si="3"/>
        <v>21</v>
      </c>
      <c r="G19" s="34"/>
      <c r="H19" s="34"/>
      <c r="I19" s="34">
        <f t="shared" si="4"/>
        <v>0</v>
      </c>
      <c r="J19" s="34">
        <f t="shared" si="5"/>
        <v>-21</v>
      </c>
      <c r="K19" s="38">
        <v>0</v>
      </c>
      <c r="L19" s="1"/>
    </row>
    <row r="20" spans="1:12" x14ac:dyDescent="0.45">
      <c r="A20" s="44" t="s">
        <v>48</v>
      </c>
      <c r="B20" s="35" t="s">
        <v>53</v>
      </c>
      <c r="C20" s="45" t="s">
        <v>58</v>
      </c>
      <c r="D20" s="52">
        <v>45559</v>
      </c>
      <c r="E20" s="52">
        <v>45580</v>
      </c>
      <c r="F20" s="34">
        <f t="shared" si="3"/>
        <v>21</v>
      </c>
      <c r="G20" s="34"/>
      <c r="H20" s="34"/>
      <c r="I20" s="34">
        <f t="shared" si="4"/>
        <v>0</v>
      </c>
      <c r="J20" s="34">
        <f t="shared" si="5"/>
        <v>-21</v>
      </c>
      <c r="K20" s="38">
        <v>0</v>
      </c>
      <c r="L20" s="1"/>
    </row>
    <row r="21" spans="1:12" x14ac:dyDescent="0.45">
      <c r="A21" s="44" t="s">
        <v>46</v>
      </c>
      <c r="B21" s="35" t="s">
        <v>53</v>
      </c>
      <c r="C21" s="45" t="s">
        <v>58</v>
      </c>
      <c r="D21" s="52">
        <v>45581</v>
      </c>
      <c r="E21" s="52">
        <v>45587</v>
      </c>
      <c r="F21" s="34">
        <f t="shared" si="3"/>
        <v>6</v>
      </c>
      <c r="G21" s="34"/>
      <c r="H21" s="34"/>
      <c r="I21" s="34">
        <f t="shared" si="4"/>
        <v>0</v>
      </c>
      <c r="J21" s="34">
        <f t="shared" si="5"/>
        <v>-6</v>
      </c>
      <c r="K21" s="38">
        <v>0</v>
      </c>
      <c r="L21" s="1"/>
    </row>
    <row r="22" spans="1:12" x14ac:dyDescent="0.45">
      <c r="A22" s="44" t="s">
        <v>65</v>
      </c>
      <c r="B22" s="35" t="s">
        <v>53</v>
      </c>
      <c r="C22" s="45" t="s">
        <v>58</v>
      </c>
      <c r="D22" s="52">
        <v>45588</v>
      </c>
      <c r="E22" s="52">
        <v>45590</v>
      </c>
      <c r="F22" s="34">
        <f t="shared" si="3"/>
        <v>2</v>
      </c>
      <c r="G22" s="34"/>
      <c r="H22" s="34"/>
      <c r="I22" s="34">
        <f t="shared" ref="I22" si="6">H22-G22</f>
        <v>0</v>
      </c>
      <c r="J22" s="34">
        <f t="shared" ref="J22" si="7">I22-F22</f>
        <v>-2</v>
      </c>
      <c r="K22" s="38">
        <v>0</v>
      </c>
      <c r="L22" s="1"/>
    </row>
    <row r="23" spans="1:12" x14ac:dyDescent="0.45">
      <c r="A23" s="44" t="s">
        <v>49</v>
      </c>
      <c r="B23" s="35" t="s">
        <v>53</v>
      </c>
      <c r="C23" s="45" t="s">
        <v>60</v>
      </c>
      <c r="D23" s="52">
        <v>45581</v>
      </c>
      <c r="E23" s="52">
        <v>45587</v>
      </c>
      <c r="F23" s="34">
        <f t="shared" si="3"/>
        <v>6</v>
      </c>
      <c r="G23" s="34"/>
      <c r="H23" s="34"/>
      <c r="I23" s="34">
        <f t="shared" si="4"/>
        <v>0</v>
      </c>
      <c r="J23" s="34">
        <f t="shared" si="5"/>
        <v>-6</v>
      </c>
      <c r="K23" s="38">
        <v>0</v>
      </c>
      <c r="L23" s="1"/>
    </row>
    <row r="24" spans="1:12" x14ac:dyDescent="0.45">
      <c r="A24" s="44" t="s">
        <v>67</v>
      </c>
      <c r="B24" s="35" t="s">
        <v>53</v>
      </c>
      <c r="C24" s="45" t="s">
        <v>60</v>
      </c>
      <c r="D24" s="52">
        <v>45572</v>
      </c>
      <c r="E24" s="52">
        <v>45596</v>
      </c>
      <c r="F24" s="34">
        <f t="shared" si="3"/>
        <v>24</v>
      </c>
      <c r="G24" s="34"/>
      <c r="H24" s="34"/>
      <c r="I24" s="34">
        <f t="shared" ref="I24" si="8">H24-G24</f>
        <v>0</v>
      </c>
      <c r="J24" s="34">
        <f t="shared" ref="J24" si="9">I24-F24</f>
        <v>-24</v>
      </c>
      <c r="K24" s="38">
        <v>0</v>
      </c>
      <c r="L24" s="1"/>
    </row>
    <row r="25" spans="1:12" s="30" customFormat="1" ht="42.75" x14ac:dyDescent="0.45">
      <c r="A25" s="44" t="s">
        <v>66</v>
      </c>
      <c r="B25" s="35" t="s">
        <v>54</v>
      </c>
      <c r="C25" s="45" t="s">
        <v>59</v>
      </c>
      <c r="D25" s="52">
        <v>45597</v>
      </c>
      <c r="E25" s="52">
        <v>45688</v>
      </c>
      <c r="F25" s="34">
        <f t="shared" si="3"/>
        <v>91</v>
      </c>
      <c r="G25" s="31"/>
      <c r="H25" s="31"/>
      <c r="I25" s="34">
        <f t="shared" si="4"/>
        <v>0</v>
      </c>
      <c r="J25" s="34">
        <f t="shared" si="5"/>
        <v>-91</v>
      </c>
      <c r="K25" s="38">
        <v>0</v>
      </c>
      <c r="L25" s="33" t="s">
        <v>50</v>
      </c>
    </row>
    <row r="26" spans="1:12" x14ac:dyDescent="0.45">
      <c r="A26" s="47" t="s">
        <v>35</v>
      </c>
      <c r="B26" s="48"/>
      <c r="C26" s="49"/>
      <c r="D26" s="50"/>
      <c r="E26" s="50"/>
      <c r="F26" s="51">
        <f>SUM(F27:F34)</f>
        <v>178</v>
      </c>
      <c r="G26" s="51"/>
      <c r="H26" s="51"/>
      <c r="I26" s="51">
        <f>SUM(I27:I34)</f>
        <v>0</v>
      </c>
      <c r="J26" s="51">
        <f>I26-F26</f>
        <v>-178</v>
      </c>
      <c r="K26" s="43">
        <f>AVERAGE(K27:K34)</f>
        <v>0</v>
      </c>
      <c r="L26" s="21"/>
    </row>
    <row r="27" spans="1:12" s="30" customFormat="1" x14ac:dyDescent="0.45">
      <c r="A27" s="44" t="s">
        <v>39</v>
      </c>
      <c r="B27" s="54" t="s">
        <v>53</v>
      </c>
      <c r="C27" s="55" t="s">
        <v>58</v>
      </c>
      <c r="D27" s="52">
        <v>45545</v>
      </c>
      <c r="E27" s="52">
        <v>45552</v>
      </c>
      <c r="F27" s="34">
        <f t="shared" ref="F27:F34" si="10">E27-D27</f>
        <v>7</v>
      </c>
      <c r="G27" s="53"/>
      <c r="H27" s="53"/>
      <c r="I27" s="34">
        <f t="shared" ref="I27:I34" si="11">H27-G27</f>
        <v>0</v>
      </c>
      <c r="J27" s="34">
        <f t="shared" ref="J27:J34" si="12">I27-F27</f>
        <v>-7</v>
      </c>
      <c r="K27" s="38">
        <v>0</v>
      </c>
      <c r="L27" s="24"/>
    </row>
    <row r="28" spans="1:12" x14ac:dyDescent="0.45">
      <c r="A28" s="44" t="s">
        <v>42</v>
      </c>
      <c r="B28" s="35" t="s">
        <v>53</v>
      </c>
      <c r="C28" s="45" t="s">
        <v>58</v>
      </c>
      <c r="D28" s="46">
        <v>45559</v>
      </c>
      <c r="E28" s="46">
        <v>45580</v>
      </c>
      <c r="F28" s="34">
        <f t="shared" si="10"/>
        <v>21</v>
      </c>
      <c r="G28" s="34"/>
      <c r="H28" s="34"/>
      <c r="I28" s="34">
        <f t="shared" si="11"/>
        <v>0</v>
      </c>
      <c r="J28" s="34">
        <f t="shared" si="12"/>
        <v>-21</v>
      </c>
      <c r="K28" s="38">
        <v>0</v>
      </c>
      <c r="L28" s="1"/>
    </row>
    <row r="29" spans="1:12" x14ac:dyDescent="0.45">
      <c r="A29" s="44" t="s">
        <v>48</v>
      </c>
      <c r="B29" s="35" t="s">
        <v>53</v>
      </c>
      <c r="C29" s="45" t="s">
        <v>58</v>
      </c>
      <c r="D29" s="46">
        <v>45559</v>
      </c>
      <c r="E29" s="46">
        <v>45580</v>
      </c>
      <c r="F29" s="34">
        <f t="shared" si="10"/>
        <v>21</v>
      </c>
      <c r="G29" s="34"/>
      <c r="H29" s="34"/>
      <c r="I29" s="34">
        <f t="shared" si="11"/>
        <v>0</v>
      </c>
      <c r="J29" s="34">
        <f t="shared" si="12"/>
        <v>-21</v>
      </c>
      <c r="K29" s="38">
        <v>0</v>
      </c>
      <c r="L29" s="1"/>
    </row>
    <row r="30" spans="1:12" x14ac:dyDescent="0.45">
      <c r="A30" s="44" t="s">
        <v>46</v>
      </c>
      <c r="B30" s="35" t="s">
        <v>53</v>
      </c>
      <c r="C30" s="45" t="s">
        <v>58</v>
      </c>
      <c r="D30" s="46">
        <v>45581</v>
      </c>
      <c r="E30" s="46">
        <v>45587</v>
      </c>
      <c r="F30" s="34">
        <f t="shared" si="10"/>
        <v>6</v>
      </c>
      <c r="G30" s="34"/>
      <c r="H30" s="34"/>
      <c r="I30" s="34">
        <f t="shared" si="11"/>
        <v>0</v>
      </c>
      <c r="J30" s="34">
        <f t="shared" si="12"/>
        <v>-6</v>
      </c>
      <c r="K30" s="38">
        <v>0</v>
      </c>
      <c r="L30" s="1"/>
    </row>
    <row r="31" spans="1:12" x14ac:dyDescent="0.45">
      <c r="A31" s="44" t="s">
        <v>65</v>
      </c>
      <c r="B31" s="35" t="s">
        <v>53</v>
      </c>
      <c r="C31" s="45" t="s">
        <v>58</v>
      </c>
      <c r="D31" s="46">
        <v>45588</v>
      </c>
      <c r="E31" s="46">
        <v>45590</v>
      </c>
      <c r="F31" s="34">
        <f t="shared" ref="F31" si="13">E31-D31</f>
        <v>2</v>
      </c>
      <c r="G31" s="34"/>
      <c r="H31" s="34"/>
      <c r="I31" s="34">
        <f t="shared" ref="I31" si="14">H31-G31</f>
        <v>0</v>
      </c>
      <c r="J31" s="34">
        <f t="shared" ref="J31" si="15">I31-F31</f>
        <v>-2</v>
      </c>
      <c r="K31" s="38">
        <v>0</v>
      </c>
      <c r="L31" s="1"/>
    </row>
    <row r="32" spans="1:12" x14ac:dyDescent="0.45">
      <c r="A32" s="44" t="s">
        <v>49</v>
      </c>
      <c r="B32" s="35" t="s">
        <v>53</v>
      </c>
      <c r="C32" s="45" t="s">
        <v>60</v>
      </c>
      <c r="D32" s="46">
        <v>45581</v>
      </c>
      <c r="E32" s="46">
        <v>45587</v>
      </c>
      <c r="F32" s="34">
        <f t="shared" si="10"/>
        <v>6</v>
      </c>
      <c r="G32" s="34"/>
      <c r="H32" s="34"/>
      <c r="I32" s="34">
        <f t="shared" si="11"/>
        <v>0</v>
      </c>
      <c r="J32" s="34">
        <f t="shared" si="12"/>
        <v>-6</v>
      </c>
      <c r="K32" s="38">
        <v>0</v>
      </c>
      <c r="L32" s="1"/>
    </row>
    <row r="33" spans="1:12" x14ac:dyDescent="0.45">
      <c r="A33" s="44" t="s">
        <v>67</v>
      </c>
      <c r="B33" s="35" t="s">
        <v>53</v>
      </c>
      <c r="C33" s="45" t="s">
        <v>60</v>
      </c>
      <c r="D33" s="46">
        <v>45572</v>
      </c>
      <c r="E33" s="46">
        <v>45596</v>
      </c>
      <c r="F33" s="34">
        <f t="shared" ref="F33" si="16">E33-D33</f>
        <v>24</v>
      </c>
      <c r="G33" s="34"/>
      <c r="H33" s="34"/>
      <c r="I33" s="34">
        <f t="shared" ref="I33" si="17">H33-G33</f>
        <v>0</v>
      </c>
      <c r="J33" s="34">
        <f t="shared" ref="J33" si="18">I33-F33</f>
        <v>-24</v>
      </c>
      <c r="K33" s="38">
        <v>0</v>
      </c>
      <c r="L33" s="1"/>
    </row>
    <row r="34" spans="1:12" s="30" customFormat="1" ht="42.75" x14ac:dyDescent="0.45">
      <c r="A34" s="44" t="s">
        <v>66</v>
      </c>
      <c r="B34" s="54" t="s">
        <v>54</v>
      </c>
      <c r="C34" s="55" t="s">
        <v>59</v>
      </c>
      <c r="D34" s="52">
        <v>45597</v>
      </c>
      <c r="E34" s="52">
        <v>45688</v>
      </c>
      <c r="F34" s="34">
        <f t="shared" si="10"/>
        <v>91</v>
      </c>
      <c r="G34" s="31"/>
      <c r="H34" s="31"/>
      <c r="I34" s="34">
        <f t="shared" si="11"/>
        <v>0</v>
      </c>
      <c r="J34" s="34">
        <f t="shared" si="12"/>
        <v>-91</v>
      </c>
      <c r="K34" s="38">
        <v>0</v>
      </c>
      <c r="L34" s="33" t="s">
        <v>50</v>
      </c>
    </row>
    <row r="35" spans="1:12" x14ac:dyDescent="0.45">
      <c r="A35" s="56" t="s">
        <v>41</v>
      </c>
      <c r="B35" s="40"/>
      <c r="C35" s="57"/>
      <c r="D35" s="58"/>
      <c r="E35" s="58"/>
      <c r="F35" s="42">
        <f>SUM(F36:F40)</f>
        <v>72</v>
      </c>
      <c r="G35" s="42"/>
      <c r="H35" s="42"/>
      <c r="I35" s="42">
        <f>SUM(I36:I40)</f>
        <v>0</v>
      </c>
      <c r="J35" s="42"/>
      <c r="K35" s="59">
        <f>AVERAGE(K36:K40)</f>
        <v>0</v>
      </c>
      <c r="L35" s="15"/>
    </row>
    <row r="36" spans="1:12" x14ac:dyDescent="0.45">
      <c r="A36" s="44" t="s">
        <v>51</v>
      </c>
      <c r="B36" s="35" t="s">
        <v>53</v>
      </c>
      <c r="C36" s="46" t="s">
        <v>43</v>
      </c>
      <c r="D36" s="46">
        <v>45594</v>
      </c>
      <c r="E36" s="46">
        <v>45625</v>
      </c>
      <c r="F36" s="34">
        <f t="shared" ref="F36:F40" si="19">E36-D36</f>
        <v>31</v>
      </c>
      <c r="G36" s="34"/>
      <c r="H36" s="34"/>
      <c r="I36" s="34">
        <f t="shared" ref="I36:I40" si="20">H36-G36</f>
        <v>0</v>
      </c>
      <c r="J36" s="34">
        <f t="shared" ref="J36:J40" si="21">I36-F36</f>
        <v>-31</v>
      </c>
      <c r="K36" s="38">
        <v>0</v>
      </c>
      <c r="L36" s="1"/>
    </row>
    <row r="37" spans="1:12" x14ac:dyDescent="0.45">
      <c r="A37" s="44" t="s">
        <v>45</v>
      </c>
      <c r="B37" s="35" t="s">
        <v>56</v>
      </c>
      <c r="C37" s="45" t="s">
        <v>61</v>
      </c>
      <c r="D37" s="46">
        <v>45628</v>
      </c>
      <c r="E37" s="46">
        <v>45632</v>
      </c>
      <c r="F37" s="34">
        <f t="shared" si="19"/>
        <v>4</v>
      </c>
      <c r="G37" s="34"/>
      <c r="H37" s="34"/>
      <c r="I37" s="34">
        <f t="shared" si="20"/>
        <v>0</v>
      </c>
      <c r="J37" s="34">
        <f t="shared" si="21"/>
        <v>-4</v>
      </c>
      <c r="K37" s="38">
        <v>0</v>
      </c>
      <c r="L37" s="1"/>
    </row>
    <row r="38" spans="1:12" x14ac:dyDescent="0.45">
      <c r="A38" s="44" t="s">
        <v>36</v>
      </c>
      <c r="B38" s="35" t="s">
        <v>55</v>
      </c>
      <c r="C38" s="45" t="s">
        <v>62</v>
      </c>
      <c r="D38" s="46">
        <v>45594</v>
      </c>
      <c r="E38" s="46">
        <v>45625</v>
      </c>
      <c r="F38" s="34">
        <f t="shared" si="19"/>
        <v>31</v>
      </c>
      <c r="G38" s="34"/>
      <c r="H38" s="34"/>
      <c r="I38" s="34">
        <f t="shared" si="20"/>
        <v>0</v>
      </c>
      <c r="J38" s="34">
        <f t="shared" si="21"/>
        <v>-31</v>
      </c>
      <c r="K38" s="38">
        <v>0</v>
      </c>
      <c r="L38" s="1"/>
    </row>
    <row r="39" spans="1:12" x14ac:dyDescent="0.45">
      <c r="A39" s="60" t="s">
        <v>37</v>
      </c>
      <c r="B39" s="35" t="s">
        <v>55</v>
      </c>
      <c r="C39" s="35" t="s">
        <v>63</v>
      </c>
      <c r="D39" s="61">
        <v>45628</v>
      </c>
      <c r="E39" s="61">
        <v>45632</v>
      </c>
      <c r="F39" s="34">
        <f t="shared" si="19"/>
        <v>4</v>
      </c>
      <c r="G39" s="34"/>
      <c r="H39" s="34"/>
      <c r="I39" s="34">
        <f t="shared" si="20"/>
        <v>0</v>
      </c>
      <c r="J39" s="34">
        <f t="shared" si="21"/>
        <v>-4</v>
      </c>
      <c r="K39" s="38">
        <v>0</v>
      </c>
      <c r="L39" s="1"/>
    </row>
    <row r="40" spans="1:12" x14ac:dyDescent="0.45">
      <c r="A40" s="60" t="s">
        <v>32</v>
      </c>
      <c r="B40" s="35" t="s">
        <v>53</v>
      </c>
      <c r="C40" s="35" t="s">
        <v>64</v>
      </c>
      <c r="D40" s="36">
        <v>45691</v>
      </c>
      <c r="E40" s="36">
        <v>45693</v>
      </c>
      <c r="F40" s="34">
        <f t="shared" si="19"/>
        <v>2</v>
      </c>
      <c r="G40" s="34"/>
      <c r="H40" s="34"/>
      <c r="I40" s="34">
        <f t="shared" si="20"/>
        <v>0</v>
      </c>
      <c r="J40" s="34">
        <f t="shared" si="21"/>
        <v>-2</v>
      </c>
      <c r="K40" s="38">
        <v>0</v>
      </c>
      <c r="L40" s="1"/>
    </row>
    <row r="41" spans="1:12" x14ac:dyDescent="0.45">
      <c r="A41" s="62" t="s">
        <v>15</v>
      </c>
      <c r="B41" s="62"/>
      <c r="C41" s="62"/>
      <c r="D41" s="62"/>
      <c r="E41" s="62"/>
      <c r="F41" s="63">
        <f>F35+F26+F17+F15+F12</f>
        <v>440</v>
      </c>
      <c r="G41" s="34"/>
      <c r="H41" s="34"/>
      <c r="I41" s="64">
        <f>I35+I26+I17+I15+I12</f>
        <v>-91099</v>
      </c>
      <c r="J41" s="34">
        <f t="shared" si="2"/>
        <v>-91539</v>
      </c>
      <c r="K41" s="34"/>
      <c r="L41" s="1"/>
    </row>
    <row r="43" spans="1:12" x14ac:dyDescent="0.45">
      <c r="A43" s="3" t="s">
        <v>17</v>
      </c>
    </row>
    <row r="44" spans="1:12" x14ac:dyDescent="0.45">
      <c r="A44" t="s">
        <v>2</v>
      </c>
      <c r="B44" s="9" t="s">
        <v>18</v>
      </c>
      <c r="C44" s="9"/>
    </row>
    <row r="45" spans="1:12" x14ac:dyDescent="0.45">
      <c r="A45" t="s">
        <v>19</v>
      </c>
      <c r="B45" s="10" t="s">
        <v>20</v>
      </c>
      <c r="C45" s="10"/>
    </row>
    <row r="46" spans="1:12" x14ac:dyDescent="0.45">
      <c r="A46" t="s">
        <v>21</v>
      </c>
      <c r="B46" s="11" t="s">
        <v>22</v>
      </c>
      <c r="C46" s="11"/>
    </row>
  </sheetData>
  <mergeCells count="6">
    <mergeCell ref="A8:D8"/>
    <mergeCell ref="B1:E1"/>
    <mergeCell ref="B2:E2"/>
    <mergeCell ref="B4:E4"/>
    <mergeCell ref="B5:E5"/>
    <mergeCell ref="B3:E3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Pe_STR1_SC1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Charlo AKUEGNON</dc:creator>
  <cp:lastModifiedBy>Charlo AKUEGNON</cp:lastModifiedBy>
  <dcterms:created xsi:type="dcterms:W3CDTF">2024-08-13T10:18:11Z</dcterms:created>
  <dcterms:modified xsi:type="dcterms:W3CDTF">2024-09-24T10:27:58Z</dcterms:modified>
</cp:coreProperties>
</file>