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salami\Desktop\Deen\DOSSIERS DIVERS\Dossier mcb\SMQ\FIP &amp; TB\TABLEAU DE BORD ASSURER LA PRODUCTION\"/>
    </mc:Choice>
  </mc:AlternateContent>
  <bookViews>
    <workbookView xWindow="0" yWindow="0" windowWidth="28800" windowHeight="14130" firstSheet="4" activeTab="7"/>
  </bookViews>
  <sheets>
    <sheet name="TB EXCLIENT CIV" sheetId="12" r:id="rId1"/>
    <sheet name="TB EXCLIENT GB" sheetId="9" r:id="rId2"/>
    <sheet name="TB EXCLIENT GC" sheetId="10" r:id="rId3"/>
    <sheet name="TB EXCLIENT CELTIIS" sheetId="11" r:id="rId4"/>
    <sheet name="TB EXCLIENT MTN B" sheetId="13" r:id="rId5"/>
    <sheet name="TB EXCLIENT CAM" sheetId="14" r:id="rId6"/>
    <sheet name="TB EXCLIENT CONGO" sheetId="16" r:id="rId7"/>
    <sheet name="TB GLOBALE" sheetId="1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1" i="18" l="1"/>
  <c r="S30" i="18"/>
  <c r="Q29" i="18"/>
  <c r="R29" i="18"/>
  <c r="T29" i="18"/>
  <c r="S29" i="18"/>
  <c r="S28" i="18"/>
  <c r="S27" i="18"/>
  <c r="S26" i="18"/>
  <c r="S25" i="18"/>
  <c r="S24" i="18"/>
  <c r="S23" i="18"/>
  <c r="S22" i="18"/>
  <c r="T22" i="18" s="1"/>
  <c r="S21" i="18"/>
  <c r="I31" i="18"/>
  <c r="J31" i="18"/>
  <c r="K31" i="18"/>
  <c r="L31" i="18"/>
  <c r="M31" i="18"/>
  <c r="N31" i="18"/>
  <c r="O31" i="18"/>
  <c r="P31" i="18"/>
  <c r="Q31" i="18"/>
  <c r="R31" i="18"/>
  <c r="H31" i="18"/>
  <c r="I30" i="18"/>
  <c r="J30" i="18"/>
  <c r="K30" i="18"/>
  <c r="L30" i="18"/>
  <c r="M30" i="18"/>
  <c r="N30" i="18"/>
  <c r="O30" i="18"/>
  <c r="P30" i="18"/>
  <c r="Q30" i="18"/>
  <c r="R30" i="18"/>
  <c r="H30" i="18"/>
  <c r="I29" i="18"/>
  <c r="J29" i="18"/>
  <c r="K29" i="18"/>
  <c r="L29" i="18"/>
  <c r="M29" i="18"/>
  <c r="N29" i="18"/>
  <c r="O29" i="18"/>
  <c r="P29" i="18"/>
  <c r="H29" i="18"/>
  <c r="I28" i="18"/>
  <c r="J28" i="18"/>
  <c r="K28" i="18"/>
  <c r="L28" i="18"/>
  <c r="M28" i="18"/>
  <c r="N28" i="18"/>
  <c r="O28" i="18"/>
  <c r="P28" i="18"/>
  <c r="Q28" i="18"/>
  <c r="R28" i="18"/>
  <c r="H28" i="18"/>
  <c r="A28" i="18"/>
  <c r="J27" i="18"/>
  <c r="K27" i="18"/>
  <c r="L27" i="18"/>
  <c r="M27" i="18"/>
  <c r="N27" i="18"/>
  <c r="O27" i="18"/>
  <c r="P27" i="18"/>
  <c r="Q27" i="18"/>
  <c r="R27" i="18"/>
  <c r="I27" i="18"/>
  <c r="H27" i="18"/>
  <c r="I26" i="18"/>
  <c r="J26" i="18"/>
  <c r="K26" i="18"/>
  <c r="L26" i="18"/>
  <c r="M26" i="18"/>
  <c r="N26" i="18"/>
  <c r="O26" i="18"/>
  <c r="P26" i="18"/>
  <c r="Q26" i="18"/>
  <c r="R26" i="18"/>
  <c r="H26" i="18"/>
  <c r="I24" i="18"/>
  <c r="J24" i="18"/>
  <c r="K24" i="18"/>
  <c r="L24" i="18"/>
  <c r="M24" i="18"/>
  <c r="N24" i="18"/>
  <c r="O24" i="18"/>
  <c r="P24" i="18"/>
  <c r="Q24" i="18"/>
  <c r="R24" i="18"/>
  <c r="H24" i="18"/>
  <c r="I23" i="18"/>
  <c r="J23" i="18"/>
  <c r="K23" i="18"/>
  <c r="L23" i="18"/>
  <c r="M23" i="18"/>
  <c r="N23" i="18"/>
  <c r="O23" i="18"/>
  <c r="P23" i="18"/>
  <c r="Q23" i="18"/>
  <c r="R23" i="18"/>
  <c r="H23" i="18"/>
  <c r="I22" i="18"/>
  <c r="J22" i="18"/>
  <c r="K22" i="18"/>
  <c r="L22" i="18"/>
  <c r="M22" i="18"/>
  <c r="N22" i="18"/>
  <c r="O22" i="18"/>
  <c r="P22" i="18"/>
  <c r="Q22" i="18"/>
  <c r="R22" i="18"/>
  <c r="H22" i="18"/>
  <c r="I21" i="18"/>
  <c r="J21" i="18"/>
  <c r="K21" i="18"/>
  <c r="L21" i="18"/>
  <c r="M21" i="18"/>
  <c r="N21" i="18"/>
  <c r="O21" i="18"/>
  <c r="P21" i="18"/>
  <c r="Q21" i="18"/>
  <c r="R21" i="18"/>
  <c r="H21" i="18"/>
  <c r="T33" i="12"/>
  <c r="T31" i="18" l="1"/>
  <c r="T28" i="18"/>
  <c r="T30" i="18"/>
  <c r="T27" i="18"/>
  <c r="T26" i="18"/>
  <c r="T25" i="18"/>
  <c r="T24" i="18"/>
  <c r="T23" i="18"/>
  <c r="T21" i="18"/>
  <c r="T31" i="13"/>
  <c r="T32" i="16" l="1"/>
  <c r="T29" i="16"/>
  <c r="T38" i="16"/>
  <c r="T37" i="16"/>
  <c r="T36" i="16"/>
  <c r="T35" i="16"/>
  <c r="T34" i="16"/>
  <c r="T33" i="16"/>
  <c r="T31" i="16"/>
  <c r="T30" i="16"/>
  <c r="T28" i="16"/>
  <c r="T27" i="16"/>
  <c r="T26" i="16"/>
  <c r="T25" i="16"/>
  <c r="T24" i="16"/>
  <c r="T23" i="16"/>
  <c r="T22" i="16"/>
  <c r="T21" i="16"/>
  <c r="T35" i="14" l="1"/>
  <c r="T34" i="14"/>
  <c r="T33" i="14"/>
  <c r="T32" i="14"/>
  <c r="T31" i="14"/>
  <c r="T30" i="14"/>
  <c r="T29" i="14"/>
  <c r="T28" i="14"/>
  <c r="T27" i="14"/>
  <c r="T26" i="14"/>
  <c r="T25" i="14"/>
  <c r="T24" i="14"/>
  <c r="T23" i="14"/>
  <c r="T22" i="14"/>
  <c r="T21" i="14"/>
  <c r="T36" i="13"/>
  <c r="T35" i="13"/>
  <c r="T34" i="13"/>
  <c r="T33" i="13"/>
  <c r="T32" i="13"/>
  <c r="T30" i="13"/>
  <c r="T29" i="13"/>
  <c r="T28" i="13"/>
  <c r="T27" i="13"/>
  <c r="T26" i="13"/>
  <c r="T25" i="13"/>
  <c r="T24" i="13"/>
  <c r="T23" i="13"/>
  <c r="T22" i="13"/>
  <c r="T21" i="13"/>
  <c r="T35" i="12"/>
  <c r="T34" i="12"/>
  <c r="T32" i="12"/>
  <c r="T31" i="12"/>
  <c r="T30" i="12"/>
  <c r="T29" i="12"/>
  <c r="T28" i="12"/>
  <c r="T27" i="12"/>
  <c r="T26" i="12"/>
  <c r="T25" i="12"/>
  <c r="T24" i="12"/>
  <c r="T23" i="12"/>
  <c r="T22" i="12"/>
  <c r="T21" i="12"/>
  <c r="T35" i="11" l="1"/>
  <c r="T34" i="11"/>
  <c r="T33" i="11"/>
  <c r="T32" i="11"/>
  <c r="T31" i="11"/>
  <c r="T30" i="11"/>
  <c r="T29" i="11"/>
  <c r="T28" i="11"/>
  <c r="T27" i="11"/>
  <c r="T26" i="11"/>
  <c r="T25" i="11"/>
  <c r="T24" i="11"/>
  <c r="T23" i="11"/>
  <c r="T22" i="11"/>
  <c r="T21" i="11"/>
  <c r="T35" i="10" l="1"/>
  <c r="T34" i="10"/>
  <c r="T33" i="10"/>
  <c r="T32" i="10"/>
  <c r="T31" i="10"/>
  <c r="T30" i="10"/>
  <c r="T29" i="10"/>
  <c r="T28" i="10"/>
  <c r="T27" i="10"/>
  <c r="T26" i="10"/>
  <c r="T25" i="10"/>
  <c r="T24" i="10"/>
  <c r="T23" i="10"/>
  <c r="T22" i="10"/>
  <c r="T21" i="10"/>
  <c r="T30" i="9" l="1"/>
  <c r="T31" i="9"/>
  <c r="T32" i="9"/>
  <c r="T33" i="9"/>
  <c r="T34" i="9"/>
  <c r="T35" i="9"/>
  <c r="T22" i="9"/>
  <c r="T23" i="9"/>
  <c r="T24" i="9"/>
  <c r="T25" i="9"/>
  <c r="T29" i="9"/>
  <c r="T28" i="9"/>
  <c r="T27" i="9"/>
  <c r="T26" i="9"/>
  <c r="T21" i="9"/>
</calcChain>
</file>

<file path=xl/sharedStrings.xml><?xml version="1.0" encoding="utf-8"?>
<sst xmlns="http://schemas.openxmlformats.org/spreadsheetml/2006/main" count="1409" uniqueCount="115">
  <si>
    <t xml:space="preserve">          </t>
  </si>
  <si>
    <t>N° de 
l'indicateur</t>
  </si>
  <si>
    <t>Indicateurs de performance</t>
  </si>
  <si>
    <t>Rappel résultats Année n-1</t>
  </si>
  <si>
    <t xml:space="preserve">Résultats </t>
  </si>
  <si>
    <t xml:space="preserve">ANALYSES  / CAUSES </t>
  </si>
  <si>
    <t>FORMULES DE CALCUL DES INDICATEUS</t>
  </si>
  <si>
    <t>PERIODICITE</t>
  </si>
  <si>
    <t>CALENDRIER</t>
  </si>
  <si>
    <t xml:space="preserve">Exigences/OBJECTIFS </t>
  </si>
  <si>
    <t>Cibles</t>
  </si>
  <si>
    <t xml:space="preserve">Seuil de tolérance </t>
  </si>
  <si>
    <t>OBJECTIFS 2025</t>
  </si>
  <si>
    <t xml:space="preserve">TABLEAU DES INDICATEURS </t>
  </si>
  <si>
    <t>N/A</t>
  </si>
  <si>
    <t>Rédigé :09/01/2025</t>
  </si>
  <si>
    <t xml:space="preserve">Révisé : </t>
  </si>
  <si>
    <t>Version: 00</t>
  </si>
  <si>
    <t xml:space="preserve"> </t>
  </si>
  <si>
    <t>≥85%</t>
  </si>
  <si>
    <t>≥95%</t>
  </si>
  <si>
    <t>≥90%</t>
  </si>
  <si>
    <t>Code : PS-3-INDIC</t>
  </si>
  <si>
    <t xml:space="preserve">Processus : ASSURER LA PRODUCTION   </t>
  </si>
  <si>
    <t>Service Level</t>
  </si>
  <si>
    <t>Efficacité(CAR)</t>
  </si>
  <si>
    <t>Taux d'abandon</t>
  </si>
  <si>
    <t>Accessibilité</t>
  </si>
  <si>
    <t>DMT</t>
  </si>
  <si>
    <t>DMA</t>
  </si>
  <si>
    <t>TCO</t>
  </si>
  <si>
    <t>TMR</t>
  </si>
  <si>
    <t>TMT</t>
  </si>
  <si>
    <t>Taux de contacts argumentés</t>
  </si>
  <si>
    <t xml:space="preserve">Taux de conversion </t>
  </si>
  <si>
    <t>CPH</t>
  </si>
  <si>
    <t>Taux d'occupation</t>
  </si>
  <si>
    <t>Taux d'adhérence</t>
  </si>
  <si>
    <t>Total appels traités file agent-Total appels répétés/Total appels file agent</t>
  </si>
  <si>
    <t>Total appels abandonnés / Total appels reçus file agent</t>
  </si>
  <si>
    <t xml:space="preserve">Appels traités / Appels reçus </t>
  </si>
  <si>
    <t xml:space="preserve">Moyen de temps par message </t>
  </si>
  <si>
    <t xml:space="preserve">Heure de clôture-Heure d'ouverture </t>
  </si>
  <si>
    <t>Total appels argumentés/Total appels aboutis</t>
  </si>
  <si>
    <t>Total contacts positifs nets/Total contacts positifs brut</t>
  </si>
  <si>
    <t>Total appels traités par agent/(Temps de traitement+Temps d'attente +Temps de post appels)</t>
  </si>
  <si>
    <t>≥80%</t>
  </si>
  <si>
    <t>≥97%</t>
  </si>
  <si>
    <t xml:space="preserve">≤120s </t>
  </si>
  <si>
    <t>≤90s</t>
  </si>
  <si>
    <t xml:space="preserve">≤10s </t>
  </si>
  <si>
    <t>≥60%</t>
  </si>
  <si>
    <t>≥75%</t>
  </si>
  <si>
    <t xml:space="preserve">PILOTE : AZIZE ORIOLA </t>
  </si>
  <si>
    <t xml:space="preserve">COPILOTE :  LUCIEN METOTONDJI  </t>
  </si>
  <si>
    <t>Mensuelle</t>
  </si>
  <si>
    <t>First Call resolution</t>
  </si>
  <si>
    <t>Mesurer la capacité à répondre aux clients dans un délai acceptable</t>
  </si>
  <si>
    <t>Total appels traités file agent selon le critère/Total appels traités global file agent*100</t>
  </si>
  <si>
    <t>Total appels traités file agent /Total appels reçus file agent*100</t>
  </si>
  <si>
    <t>Mesurer le respect par les agents de leur planning prévu</t>
  </si>
  <si>
    <t>Mesurer le temps total moyen qu’un agent met pour traiter une interaction client</t>
  </si>
  <si>
    <t xml:space="preserve">Mesurer le temps moyen que les clients passent en attente avant d’être pris en charge par un agent </t>
  </si>
  <si>
    <t>Mesurer la durée moyenne pendant laquelle un agent est en ligne avec un client</t>
  </si>
  <si>
    <t>Le délai moyen entre la réception d’une demande client et le début de sa prise en charge</t>
  </si>
  <si>
    <t>Mesurer le temps total moyen qu’un agent met pour gérer un contact client, depuis le début jusqu'à la fin</t>
  </si>
  <si>
    <t>Mesurer la proportion de contacts clients au cours desquels l’agent a présenté une offre, un service ou une solution commerciale</t>
  </si>
  <si>
    <t xml:space="preserve">Mesurer le coût moyen pour une heure de travail d’un agent </t>
  </si>
  <si>
    <t>Mesurer la part du temps pendant laquelle les agents sont effectivement en train de travailler</t>
  </si>
  <si>
    <t>Mesurer l’efficacité d à résoudre la demande d’un client dès le premier appel ou contact, sans nécessiter de suivi, rappel ou escalade.</t>
  </si>
  <si>
    <t>Total temps de traitement/Temps de traitement+Temps d'attente+Temps de post appels *100</t>
  </si>
  <si>
    <t>Total heures réalisées/heures planifiées*100</t>
  </si>
  <si>
    <t>Temps moyen pour le traitement d'un appel</t>
  </si>
  <si>
    <t>Total appels traités selon le critère/ Total appels traités+ appels débordés ou Total appels traités selon le critère/ Total appels traités</t>
  </si>
  <si>
    <t>Finalité:  Garantir l’atteinte des KIP contractuelles et la satisfaction du DO 
                Répondre de manière optimale aux besoins du DO et du CLIENT FINAL
                        Et s’assurer de Leurs satisfactions 
                Garantir que l’ensemble des activités réalisées est conforme aux normes de qualité définies</t>
  </si>
  <si>
    <t>Mesurer la conformité des agents par rapport à leur planning de travail</t>
  </si>
  <si>
    <t xml:space="preserve">≥75% </t>
  </si>
  <si>
    <t>≤3%</t>
  </si>
  <si>
    <t>≤10%</t>
  </si>
  <si>
    <t>≤180s</t>
  </si>
  <si>
    <t>≤25</t>
  </si>
  <si>
    <t>NE</t>
  </si>
  <si>
    <t>NA</t>
  </si>
  <si>
    <t>Jan</t>
  </si>
  <si>
    <t>Fév</t>
  </si>
  <si>
    <t>Mar</t>
  </si>
  <si>
    <t>Avr</t>
  </si>
  <si>
    <t>Mai</t>
  </si>
  <si>
    <t>Juin</t>
  </si>
  <si>
    <t>Juil</t>
  </si>
  <si>
    <t>Août</t>
  </si>
  <si>
    <t>Sept</t>
  </si>
  <si>
    <t>Oct</t>
  </si>
  <si>
    <t>Nov</t>
  </si>
  <si>
    <t>Dec</t>
  </si>
  <si>
    <r>
      <rPr>
        <sz val="14"/>
        <color theme="1"/>
        <rFont val="Calibri"/>
        <family val="2"/>
      </rPr>
      <t>≥</t>
    </r>
    <r>
      <rPr>
        <sz val="14"/>
        <color theme="1"/>
        <rFont val="Arial"/>
        <family val="2"/>
      </rPr>
      <t xml:space="preserve">75% </t>
    </r>
  </si>
  <si>
    <t>RAS</t>
  </si>
  <si>
    <t>KPIs fortement dégradé au mois d'août due aux dysfonctionnement liés au basculement vers H360.</t>
  </si>
  <si>
    <r>
      <rPr>
        <sz val="20"/>
        <color theme="1"/>
        <rFont val="Calibri"/>
        <family val="2"/>
      </rPr>
      <t>≤</t>
    </r>
    <r>
      <rPr>
        <sz val="20"/>
        <color theme="1"/>
        <rFont val="Garamond"/>
        <family val="1"/>
      </rPr>
      <t>3%</t>
    </r>
  </si>
  <si>
    <r>
      <rPr>
        <sz val="14"/>
        <color theme="1"/>
        <rFont val="Calibri"/>
        <family val="2"/>
      </rPr>
      <t>≤1</t>
    </r>
    <r>
      <rPr>
        <sz val="14"/>
        <color theme="1"/>
        <rFont val="Arial"/>
        <family val="2"/>
      </rPr>
      <t>0%</t>
    </r>
  </si>
  <si>
    <t xml:space="preserve">≤180s </t>
  </si>
  <si>
    <t>DMT en forte hausse au cours du mois de septembre en raison de la résolution tardive plusieurs plaintes  GIMAC et Retrait GAB non abouti</t>
  </si>
  <si>
    <t xml:space="preserve">≤30s </t>
  </si>
  <si>
    <t>Taux de contacts argumentés MTN-CONGO</t>
  </si>
  <si>
    <t>Taux de contacts argumentés AIRTEL-CONGO</t>
  </si>
  <si>
    <t>Taux de conversion MTN-CONGO</t>
  </si>
  <si>
    <t>TX conversion à cible à partir du mois d'aout</t>
  </si>
  <si>
    <t>Taux de conversion AIRTEL-CONGO</t>
  </si>
  <si>
    <r>
      <rPr>
        <sz val="14"/>
        <color theme="1"/>
        <rFont val="Calibri"/>
        <family val="2"/>
      </rPr>
      <t>≤</t>
    </r>
    <r>
      <rPr>
        <sz val="14"/>
        <color theme="1"/>
        <rFont val="Arial"/>
        <family val="2"/>
      </rPr>
      <t>25</t>
    </r>
  </si>
  <si>
    <t>Average Processing time KYC MTN-CONGO</t>
  </si>
  <si>
    <t xml:space="preserve">Mesure le temps entre l'enregistrement et la validation des  informations de l'abonné </t>
  </si>
  <si>
    <t>10min</t>
  </si>
  <si>
    <t>Processing time à cible à partir du mois de mai.</t>
  </si>
  <si>
    <t>Service Level Digital</t>
  </si>
  <si>
    <t>En attente  du feedback du DO sur les Nets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</si>
</sst>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7" x14ac:knownFonts="1">
    <font>
      <sz val="11"/>
      <color theme="1"/>
      <name val="Calibri"/>
      <family val="2"/>
      <scheme val="minor"/>
    </font>
    <font>
      <sz val="10"/>
      <name val="Arial"/>
      <family val="2"/>
    </font>
    <font>
      <sz val="11"/>
      <color theme="1"/>
      <name val="Calibri"/>
      <family val="2"/>
      <scheme val="minor"/>
    </font>
    <font>
      <sz val="10"/>
      <name val="Roboto"/>
    </font>
    <font>
      <b/>
      <sz val="22"/>
      <name val="Roboto"/>
    </font>
    <font>
      <b/>
      <sz val="12"/>
      <name val="Roboto"/>
    </font>
    <font>
      <b/>
      <sz val="14"/>
      <color theme="4" tint="-0.499984740745262"/>
      <name val="Roboto"/>
    </font>
    <font>
      <b/>
      <sz val="22"/>
      <color indexed="10"/>
      <name val="Roboto"/>
    </font>
    <font>
      <sz val="12"/>
      <name val="Roboto"/>
    </font>
    <font>
      <u/>
      <sz val="12"/>
      <name val="Roboto"/>
    </font>
    <font>
      <b/>
      <sz val="14"/>
      <color indexed="60"/>
      <name val="Roboto"/>
    </font>
    <font>
      <b/>
      <sz val="24"/>
      <color indexed="60"/>
      <name val="Roboto"/>
    </font>
    <font>
      <b/>
      <sz val="18"/>
      <color indexed="60"/>
      <name val="Roboto"/>
    </font>
    <font>
      <b/>
      <sz val="18"/>
      <color rgb="FFFF0000"/>
      <name val="Roboto"/>
    </font>
    <font>
      <sz val="14"/>
      <color theme="0"/>
      <name val="Roboto"/>
    </font>
    <font>
      <b/>
      <sz val="16"/>
      <color theme="0"/>
      <name val="Roboto"/>
    </font>
    <font>
      <sz val="16"/>
      <color theme="0"/>
      <name val="Roboto"/>
    </font>
    <font>
      <b/>
      <sz val="12"/>
      <color theme="0"/>
      <name val="Roboto"/>
    </font>
    <font>
      <b/>
      <sz val="18"/>
      <name val="Roboto"/>
    </font>
    <font>
      <sz val="18"/>
      <color theme="0"/>
      <name val="Roboto"/>
    </font>
    <font>
      <sz val="18"/>
      <name val="Roboto"/>
    </font>
    <font>
      <b/>
      <sz val="20"/>
      <color theme="1"/>
      <name val="Roboto"/>
    </font>
    <font>
      <sz val="20"/>
      <color theme="1"/>
      <name val="Roboto"/>
    </font>
    <font>
      <sz val="20"/>
      <name val="Roboto"/>
    </font>
    <font>
      <sz val="14"/>
      <color theme="1"/>
      <name val="Roboto"/>
    </font>
    <font>
      <b/>
      <sz val="14"/>
      <name val="Roboto"/>
    </font>
    <font>
      <sz val="20"/>
      <color rgb="FF000000"/>
      <name val="Roboto"/>
    </font>
    <font>
      <sz val="18"/>
      <color rgb="FF000000"/>
      <name val="Roboto"/>
    </font>
    <font>
      <b/>
      <u/>
      <sz val="16"/>
      <name val="Roboto"/>
    </font>
    <font>
      <sz val="14"/>
      <name val="Roboto"/>
    </font>
    <font>
      <b/>
      <sz val="22"/>
      <name val="Arial"/>
      <family val="2"/>
    </font>
    <font>
      <b/>
      <sz val="12"/>
      <name val="Arial"/>
      <family val="2"/>
    </font>
    <font>
      <b/>
      <sz val="14"/>
      <color theme="4" tint="-0.499984740745262"/>
      <name val="Arial"/>
      <family val="2"/>
    </font>
    <font>
      <b/>
      <sz val="22"/>
      <color indexed="10"/>
      <name val="Arial"/>
      <family val="2"/>
    </font>
    <font>
      <sz val="12"/>
      <name val="Arial"/>
      <family val="2"/>
    </font>
    <font>
      <u/>
      <sz val="12"/>
      <name val="Arial"/>
      <family val="2"/>
    </font>
    <font>
      <b/>
      <sz val="14"/>
      <color indexed="60"/>
      <name val="Arial"/>
      <family val="2"/>
    </font>
    <font>
      <b/>
      <sz val="24"/>
      <color indexed="60"/>
      <name val="Arial"/>
      <family val="2"/>
    </font>
    <font>
      <b/>
      <sz val="18"/>
      <color indexed="60"/>
      <name val="Arial"/>
      <family val="2"/>
    </font>
    <font>
      <b/>
      <sz val="18"/>
      <color rgb="FFFF0000"/>
      <name val="Arial"/>
      <family val="2"/>
    </font>
    <font>
      <sz val="14"/>
      <color theme="0"/>
      <name val="Arial"/>
      <family val="2"/>
    </font>
    <font>
      <b/>
      <sz val="16"/>
      <color theme="0"/>
      <name val="Arial"/>
      <family val="2"/>
    </font>
    <font>
      <sz val="16"/>
      <color theme="0"/>
      <name val="Arial"/>
      <family val="2"/>
    </font>
    <font>
      <b/>
      <sz val="12"/>
      <color theme="0"/>
      <name val="Arial"/>
      <family val="2"/>
    </font>
    <font>
      <b/>
      <sz val="18"/>
      <name val="Arial"/>
      <family val="2"/>
    </font>
    <font>
      <sz val="18"/>
      <color theme="0"/>
      <name val="Arial"/>
      <family val="2"/>
    </font>
    <font>
      <sz val="18"/>
      <name val="Arial"/>
      <family val="2"/>
    </font>
    <font>
      <b/>
      <sz val="20"/>
      <color theme="1"/>
      <name val="Arial"/>
      <family val="2"/>
    </font>
    <font>
      <sz val="20"/>
      <color theme="1"/>
      <name val="Arial"/>
      <family val="2"/>
    </font>
    <font>
      <sz val="20"/>
      <name val="Arial"/>
      <family val="2"/>
    </font>
    <font>
      <sz val="20"/>
      <color theme="1"/>
      <name val="Garamond"/>
      <family val="1"/>
    </font>
    <font>
      <sz val="14"/>
      <color theme="1"/>
      <name val="Arial"/>
      <family val="2"/>
    </font>
    <font>
      <sz val="14"/>
      <color theme="1"/>
      <name val="Calibri"/>
      <family val="2"/>
    </font>
    <font>
      <sz val="16"/>
      <color theme="1"/>
      <name val="Arial"/>
      <family val="2"/>
    </font>
    <font>
      <sz val="20"/>
      <color theme="1"/>
      <name val="Garamond"/>
      <family val="2"/>
    </font>
    <font>
      <sz val="20"/>
      <color theme="1"/>
      <name val="Calibri"/>
      <family val="2"/>
    </font>
    <font>
      <sz val="20"/>
      <color rgb="FF000000"/>
      <name val="Arial"/>
      <family val="2"/>
    </font>
    <font>
      <sz val="18"/>
      <color rgb="FF000000"/>
      <name val="Arial"/>
      <family val="2"/>
    </font>
    <font>
      <sz val="20"/>
      <color theme="1"/>
      <name val="Calibri"/>
      <family val="2"/>
      <scheme val="minor"/>
    </font>
    <font>
      <b/>
      <u/>
      <sz val="16"/>
      <name val="Arial"/>
      <family val="2"/>
    </font>
    <font>
      <sz val="14"/>
      <name val="Arial"/>
      <family val="2"/>
    </font>
    <font>
      <b/>
      <sz val="16"/>
      <name val="Arial"/>
      <family val="2"/>
    </font>
    <font>
      <sz val="20"/>
      <color theme="0"/>
      <name val="Roboto"/>
    </font>
    <font>
      <b/>
      <sz val="26"/>
      <color theme="0"/>
      <name val="Roboto"/>
    </font>
    <font>
      <sz val="8"/>
      <name val="Calibri"/>
      <family val="2"/>
      <scheme val="minor"/>
    </font>
    <font>
      <b/>
      <sz val="26"/>
      <name val="Roboto"/>
    </font>
    <font>
      <b/>
      <sz val="24"/>
      <name val="Roboto"/>
    </font>
  </fonts>
  <fills count="12">
    <fill>
      <patternFill patternType="none"/>
    </fill>
    <fill>
      <patternFill patternType="gray125"/>
    </fill>
    <fill>
      <patternFill patternType="solid">
        <fgColor rgb="FF92D050"/>
        <bgColor indexed="64"/>
      </patternFill>
    </fill>
    <fill>
      <patternFill patternType="solid">
        <fgColor rgb="FFFFFFFF"/>
        <bgColor rgb="FFFFFFFF"/>
      </patternFill>
    </fill>
    <fill>
      <patternFill patternType="solid">
        <fgColor rgb="FFC00000"/>
        <bgColor indexed="64"/>
      </patternFill>
    </fill>
    <fill>
      <patternFill patternType="solid">
        <fgColor theme="5" tint="0.79998168889431442"/>
        <bgColor rgb="FFFFFFFF"/>
      </patternFill>
    </fill>
    <fill>
      <patternFill patternType="solid">
        <fgColor theme="0"/>
        <bgColor indexed="64"/>
      </patternFill>
    </fill>
    <fill>
      <patternFill patternType="solid">
        <fgColor theme="0"/>
        <bgColor rgb="FFFFFFFF"/>
      </patternFill>
    </fill>
    <fill>
      <patternFill patternType="solid">
        <fgColor rgb="FFFF0000"/>
        <bgColor rgb="FFFFFFFF"/>
      </patternFill>
    </fill>
    <fill>
      <patternFill patternType="solid">
        <fgColor rgb="FFFFC000"/>
        <bgColor rgb="FFFFFFFF"/>
      </patternFill>
    </fill>
    <fill>
      <patternFill patternType="solid">
        <fgColor rgb="FF00B050"/>
        <bgColor rgb="FFFFFFFF"/>
      </patternFill>
    </fill>
    <fill>
      <patternFill patternType="solid">
        <fgColor theme="7"/>
        <bgColor rgb="FFFFFFFF"/>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rgb="FF000000"/>
      </right>
      <top style="medium">
        <color rgb="FF000000"/>
      </top>
      <bottom/>
      <diagonal/>
    </border>
    <border>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0" fontId="1" fillId="0" borderId="0"/>
    <xf numFmtId="9" fontId="1" fillId="0" borderId="0" applyFont="0" applyFill="0" applyBorder="0" applyAlignment="0" applyProtection="0"/>
    <xf numFmtId="9" fontId="2" fillId="0" borderId="0" applyFont="0" applyFill="0" applyBorder="0" applyAlignment="0" applyProtection="0"/>
  </cellStyleXfs>
  <cellXfs count="239">
    <xf numFmtId="0" fontId="0" fillId="0" borderId="0" xfId="0"/>
    <xf numFmtId="0" fontId="3" fillId="0" borderId="0" xfId="1" applyFont="1"/>
    <xf numFmtId="0" fontId="3" fillId="0" borderId="0" xfId="1" applyFont="1" applyAlignment="1">
      <alignment wrapText="1"/>
    </xf>
    <xf numFmtId="0" fontId="3" fillId="0" borderId="0" xfId="1" applyFont="1" applyAlignment="1">
      <alignment horizontal="center" vertical="center"/>
    </xf>
    <xf numFmtId="0" fontId="6" fillId="0" borderId="0" xfId="1" applyFont="1" applyAlignment="1">
      <alignment wrapText="1"/>
    </xf>
    <xf numFmtId="0" fontId="7" fillId="0" borderId="0" xfId="1" applyFont="1"/>
    <xf numFmtId="0" fontId="7" fillId="0" borderId="0" xfId="1" applyFont="1" applyAlignment="1">
      <alignment horizontal="right"/>
    </xf>
    <xf numFmtId="0" fontId="8" fillId="0" borderId="2" xfId="1" applyFont="1" applyBorder="1" applyAlignment="1">
      <alignment vertical="center"/>
    </xf>
    <xf numFmtId="0" fontId="9" fillId="0" borderId="2" xfId="1" applyFont="1" applyBorder="1" applyAlignment="1">
      <alignment vertical="center"/>
    </xf>
    <xf numFmtId="0" fontId="10" fillId="0" borderId="0" xfId="1" applyFont="1" applyAlignment="1">
      <alignment vertical="center"/>
    </xf>
    <xf numFmtId="0" fontId="11" fillId="0" borderId="0" xfId="0" applyFont="1" applyAlignment="1">
      <alignment horizontal="center" vertical="center"/>
    </xf>
    <xf numFmtId="0" fontId="11" fillId="0" borderId="0" xfId="1" applyFont="1" applyAlignment="1">
      <alignment horizontal="center" vertical="center"/>
    </xf>
    <xf numFmtId="0" fontId="4" fillId="0" borderId="0" xfId="1" applyFont="1" applyAlignment="1">
      <alignment horizontal="center" vertical="center" wrapText="1"/>
    </xf>
    <xf numFmtId="0" fontId="5" fillId="0" borderId="0" xfId="1" applyFont="1" applyAlignment="1">
      <alignment vertical="center" wrapText="1"/>
    </xf>
    <xf numFmtId="0" fontId="12" fillId="0" borderId="0" xfId="1" applyFont="1" applyAlignment="1">
      <alignment horizontal="left" vertical="center"/>
    </xf>
    <xf numFmtId="0" fontId="12" fillId="0" borderId="0" xfId="1" applyFont="1" applyAlignment="1">
      <alignment vertical="center"/>
    </xf>
    <xf numFmtId="0" fontId="13" fillId="0" borderId="0" xfId="1" applyFont="1" applyAlignment="1">
      <alignment horizontal="left" vertical="center"/>
    </xf>
    <xf numFmtId="0" fontId="17" fillId="0" borderId="0" xfId="1" applyFont="1" applyAlignment="1">
      <alignment vertical="center"/>
    </xf>
    <xf numFmtId="0" fontId="18" fillId="0" borderId="0" xfId="1" applyFont="1" applyAlignment="1">
      <alignment horizontal="center" vertical="center" wrapText="1"/>
    </xf>
    <xf numFmtId="0" fontId="18" fillId="0" borderId="0" xfId="1" applyFont="1"/>
    <xf numFmtId="1" fontId="20" fillId="0" borderId="19" xfId="0" applyNumberFormat="1" applyFont="1" applyBorder="1" applyAlignment="1">
      <alignment horizontal="center" vertical="center" wrapText="1"/>
    </xf>
    <xf numFmtId="3" fontId="21" fillId="6" borderId="19" xfId="0" applyNumberFormat="1" applyFont="1" applyFill="1" applyBorder="1" applyAlignment="1">
      <alignment horizontal="center" vertical="center"/>
    </xf>
    <xf numFmtId="3" fontId="22" fillId="6" borderId="9" xfId="0" applyNumberFormat="1" applyFont="1" applyFill="1" applyBorder="1" applyAlignment="1">
      <alignment horizontal="center" vertical="center" wrapText="1"/>
    </xf>
    <xf numFmtId="9" fontId="22" fillId="6" borderId="9" xfId="0" applyNumberFormat="1" applyFont="1" applyFill="1" applyBorder="1" applyAlignment="1">
      <alignment horizontal="center" vertical="center"/>
    </xf>
    <xf numFmtId="1" fontId="25" fillId="0" borderId="19" xfId="0" applyNumberFormat="1" applyFont="1" applyBorder="1" applyAlignment="1">
      <alignment horizontal="center" vertical="center" wrapText="1"/>
    </xf>
    <xf numFmtId="0" fontId="24" fillId="6" borderId="9" xfId="0" applyFont="1" applyFill="1" applyBorder="1" applyAlignment="1">
      <alignment horizontal="center" vertical="center" wrapText="1"/>
    </xf>
    <xf numFmtId="0" fontId="20" fillId="0" borderId="0" xfId="1" applyFont="1"/>
    <xf numFmtId="9" fontId="22" fillId="6" borderId="9" xfId="3" applyFont="1" applyFill="1" applyBorder="1" applyAlignment="1">
      <alignment horizontal="center" vertical="center"/>
    </xf>
    <xf numFmtId="0" fontId="23" fillId="0" borderId="21" xfId="1" applyFont="1" applyBorder="1" applyAlignment="1">
      <alignment horizontal="center" vertical="center" wrapText="1"/>
    </xf>
    <xf numFmtId="3" fontId="22" fillId="6" borderId="9" xfId="0" applyNumberFormat="1" applyFont="1" applyFill="1" applyBorder="1" applyAlignment="1">
      <alignment horizontal="center" vertical="center"/>
    </xf>
    <xf numFmtId="0" fontId="26" fillId="0" borderId="9" xfId="0" applyFont="1" applyBorder="1" applyAlignment="1">
      <alignment horizontal="center" vertical="center"/>
    </xf>
    <xf numFmtId="3" fontId="22" fillId="6" borderId="9" xfId="3" applyNumberFormat="1" applyFont="1" applyFill="1" applyBorder="1" applyAlignment="1">
      <alignment horizontal="center" vertical="center"/>
    </xf>
    <xf numFmtId="0" fontId="22" fillId="0" borderId="21" xfId="0" applyFont="1" applyBorder="1" applyAlignment="1">
      <alignment horizontal="center" vertical="center" wrapText="1"/>
    </xf>
    <xf numFmtId="0" fontId="20" fillId="0" borderId="0" xfId="1" applyFont="1" applyAlignment="1">
      <alignment horizontal="center" vertical="center" wrapText="1"/>
    </xf>
    <xf numFmtId="0" fontId="27" fillId="0" borderId="9" xfId="0" applyFont="1" applyBorder="1" applyAlignment="1">
      <alignment horizontal="center" vertical="center"/>
    </xf>
    <xf numFmtId="0" fontId="23" fillId="0" borderId="21" xfId="1" applyFont="1" applyBorder="1" applyAlignment="1">
      <alignment vertical="center" wrapText="1"/>
    </xf>
    <xf numFmtId="21" fontId="22" fillId="6" borderId="9" xfId="0" applyNumberFormat="1" applyFont="1" applyFill="1" applyBorder="1" applyAlignment="1">
      <alignment horizontal="center" vertical="center"/>
    </xf>
    <xf numFmtId="1" fontId="20" fillId="0" borderId="10" xfId="0" applyNumberFormat="1" applyFont="1" applyBorder="1" applyAlignment="1">
      <alignment horizontal="center" vertical="center" wrapText="1"/>
    </xf>
    <xf numFmtId="3" fontId="21" fillId="6" borderId="19" xfId="0" applyNumberFormat="1" applyFont="1" applyFill="1" applyBorder="1" applyAlignment="1">
      <alignment horizontal="center" vertical="center" wrapText="1"/>
    </xf>
    <xf numFmtId="1" fontId="25" fillId="0" borderId="10" xfId="0" applyNumberFormat="1" applyFont="1" applyBorder="1" applyAlignment="1">
      <alignment horizontal="center" vertical="center" wrapText="1"/>
    </xf>
    <xf numFmtId="3" fontId="20" fillId="6" borderId="9" xfId="0" applyNumberFormat="1" applyFont="1" applyFill="1" applyBorder="1" applyAlignment="1">
      <alignment horizontal="center" vertical="center" wrapText="1"/>
    </xf>
    <xf numFmtId="0" fontId="22" fillId="0" borderId="0" xfId="0" applyFont="1" applyAlignment="1">
      <alignment horizontal="center" vertical="center" wrapText="1"/>
    </xf>
    <xf numFmtId="1" fontId="25" fillId="0" borderId="9" xfId="0" applyNumberFormat="1" applyFont="1" applyBorder="1" applyAlignment="1">
      <alignment horizontal="center" vertical="center" wrapText="1"/>
    </xf>
    <xf numFmtId="1" fontId="18" fillId="0" borderId="10" xfId="0" applyNumberFormat="1" applyFont="1" applyBorder="1" applyAlignment="1">
      <alignment horizontal="center" vertical="center" wrapText="1"/>
    </xf>
    <xf numFmtId="0" fontId="28" fillId="0" borderId="0" xfId="1" applyFont="1"/>
    <xf numFmtId="0" fontId="29" fillId="0" borderId="0" xfId="1" applyFont="1"/>
    <xf numFmtId="0" fontId="29" fillId="0" borderId="0" xfId="1" applyFont="1" applyAlignment="1">
      <alignment horizontal="center" vertical="center"/>
    </xf>
    <xf numFmtId="0" fontId="3" fillId="0" borderId="9" xfId="1" applyFont="1" applyBorder="1" applyAlignment="1">
      <alignment wrapText="1"/>
    </xf>
    <xf numFmtId="0" fontId="29" fillId="0" borderId="0" xfId="0" applyFont="1"/>
    <xf numFmtId="0" fontId="3" fillId="2" borderId="0" xfId="0" applyFont="1" applyFill="1"/>
    <xf numFmtId="0" fontId="29" fillId="0" borderId="0" xfId="1" applyFont="1" applyAlignment="1">
      <alignment wrapText="1"/>
    </xf>
    <xf numFmtId="0" fontId="22" fillId="0" borderId="9" xfId="0" applyFont="1" applyBorder="1" applyAlignment="1">
      <alignment horizontal="center" vertical="center" wrapText="1"/>
    </xf>
    <xf numFmtId="9" fontId="26" fillId="5" borderId="9" xfId="2" applyFont="1" applyFill="1" applyBorder="1" applyAlignment="1">
      <alignment horizontal="center" vertical="center" wrapText="1"/>
    </xf>
    <xf numFmtId="9" fontId="26" fillId="3" borderId="20" xfId="2" applyFont="1" applyFill="1" applyBorder="1" applyAlignment="1">
      <alignment horizontal="center" vertical="center" wrapText="1"/>
    </xf>
    <xf numFmtId="9" fontId="22" fillId="0" borderId="21" xfId="0" applyNumberFormat="1" applyFont="1" applyBorder="1" applyAlignment="1">
      <alignment horizontal="center" vertical="center" wrapText="1"/>
    </xf>
    <xf numFmtId="1" fontId="26" fillId="5" borderId="9" xfId="2" applyNumberFormat="1" applyFont="1" applyFill="1" applyBorder="1" applyAlignment="1">
      <alignment horizontal="center" vertical="center" wrapText="1"/>
    </xf>
    <xf numFmtId="2" fontId="26" fillId="3" borderId="20" xfId="2" applyNumberFormat="1" applyFont="1" applyFill="1" applyBorder="1" applyAlignment="1">
      <alignment horizontal="center" vertical="center" wrapText="1"/>
    </xf>
    <xf numFmtId="9" fontId="26" fillId="3" borderId="9" xfId="2" applyFont="1" applyFill="1" applyBorder="1" applyAlignment="1">
      <alignment horizontal="center" vertical="center" wrapText="1"/>
    </xf>
    <xf numFmtId="17" fontId="19" fillId="4" borderId="10" xfId="1" applyNumberFormat="1" applyFont="1" applyFill="1" applyBorder="1" applyAlignment="1">
      <alignment horizontal="center" vertical="center" wrapText="1"/>
    </xf>
    <xf numFmtId="21" fontId="22" fillId="0" borderId="9" xfId="0" applyNumberFormat="1" applyFont="1" applyBorder="1" applyAlignment="1">
      <alignment horizontal="center" vertical="center" wrapText="1"/>
    </xf>
    <xf numFmtId="21" fontId="26" fillId="5" borderId="9" xfId="2" applyNumberFormat="1" applyFont="1" applyFill="1" applyBorder="1" applyAlignment="1">
      <alignment horizontal="center" vertical="center" wrapText="1"/>
    </xf>
    <xf numFmtId="21" fontId="26" fillId="7" borderId="9" xfId="2" applyNumberFormat="1" applyFont="1" applyFill="1" applyBorder="1" applyAlignment="1">
      <alignment horizontal="center" vertical="center" wrapText="1"/>
    </xf>
    <xf numFmtId="2" fontId="26" fillId="5" borderId="9" xfId="2" applyNumberFormat="1" applyFont="1" applyFill="1" applyBorder="1" applyAlignment="1">
      <alignment horizontal="center" vertical="center" wrapText="1"/>
    </xf>
    <xf numFmtId="0" fontId="26" fillId="5" borderId="9" xfId="2" applyNumberFormat="1" applyFont="1" applyFill="1" applyBorder="1" applyAlignment="1">
      <alignment horizontal="center" vertical="center" wrapText="1"/>
    </xf>
    <xf numFmtId="10" fontId="26" fillId="5" borderId="9" xfId="2" applyNumberFormat="1" applyFont="1" applyFill="1" applyBorder="1" applyAlignment="1">
      <alignment horizontal="center" vertical="center" wrapText="1"/>
    </xf>
    <xf numFmtId="0" fontId="1" fillId="0" borderId="0" xfId="1"/>
    <xf numFmtId="0" fontId="1" fillId="0" borderId="0" xfId="1" applyAlignment="1">
      <alignment wrapText="1"/>
    </xf>
    <xf numFmtId="0" fontId="1" fillId="0" borderId="0" xfId="1" applyAlignment="1">
      <alignment horizontal="center" vertical="center"/>
    </xf>
    <xf numFmtId="0" fontId="32" fillId="0" borderId="0" xfId="1" applyFont="1" applyAlignment="1">
      <alignment wrapText="1"/>
    </xf>
    <xf numFmtId="0" fontId="33" fillId="0" borderId="0" xfId="1" applyFont="1"/>
    <xf numFmtId="0" fontId="33" fillId="0" borderId="0" xfId="1" applyFont="1" applyAlignment="1">
      <alignment horizontal="right"/>
    </xf>
    <xf numFmtId="0" fontId="34" fillId="0" borderId="2" xfId="1" applyFont="1" applyBorder="1" applyAlignment="1">
      <alignment vertical="center"/>
    </xf>
    <xf numFmtId="0" fontId="35" fillId="0" borderId="2" xfId="1" applyFont="1" applyBorder="1" applyAlignment="1">
      <alignment vertical="center"/>
    </xf>
    <xf numFmtId="0" fontId="36" fillId="0" borderId="0" xfId="1" applyFont="1" applyAlignment="1">
      <alignment vertical="center"/>
    </xf>
    <xf numFmtId="0" fontId="37" fillId="0" borderId="0" xfId="0" applyFont="1" applyAlignment="1">
      <alignment horizontal="center" vertical="center"/>
    </xf>
    <xf numFmtId="0" fontId="37" fillId="0" borderId="0" xfId="1" applyFont="1" applyAlignment="1">
      <alignment horizontal="center" vertical="center"/>
    </xf>
    <xf numFmtId="0" fontId="30" fillId="0" borderId="0" xfId="1" applyFont="1" applyAlignment="1">
      <alignment horizontal="center" vertical="center" wrapText="1"/>
    </xf>
    <xf numFmtId="0" fontId="31" fillId="0" borderId="0" xfId="1" applyFont="1" applyAlignment="1">
      <alignment vertical="center" wrapText="1"/>
    </xf>
    <xf numFmtId="0" fontId="38" fillId="0" borderId="0" xfId="1" applyFont="1" applyAlignment="1">
      <alignment horizontal="left" vertical="center"/>
    </xf>
    <xf numFmtId="0" fontId="38" fillId="0" borderId="0" xfId="1" applyFont="1" applyAlignment="1">
      <alignment vertical="center"/>
    </xf>
    <xf numFmtId="0" fontId="39" fillId="0" borderId="0" xfId="1" applyFont="1" applyAlignment="1">
      <alignment horizontal="left" vertical="center"/>
    </xf>
    <xf numFmtId="0" fontId="43" fillId="0" borderId="0" xfId="1" applyFont="1" applyAlignment="1">
      <alignment vertical="center"/>
    </xf>
    <xf numFmtId="0" fontId="44" fillId="0" borderId="0" xfId="1" applyFont="1" applyAlignment="1">
      <alignment horizontal="center" vertical="center" wrapText="1"/>
    </xf>
    <xf numFmtId="0" fontId="45" fillId="4" borderId="10" xfId="1" applyFont="1" applyFill="1" applyBorder="1" applyAlignment="1">
      <alignment horizontal="center" vertical="center" wrapText="1"/>
    </xf>
    <xf numFmtId="0" fontId="45" fillId="4" borderId="13" xfId="1" applyFont="1" applyFill="1" applyBorder="1" applyAlignment="1">
      <alignment horizontal="center" vertical="center"/>
    </xf>
    <xf numFmtId="0" fontId="44" fillId="0" borderId="0" xfId="1" applyFont="1"/>
    <xf numFmtId="1" fontId="46" fillId="0" borderId="19" xfId="0" applyNumberFormat="1" applyFont="1" applyBorder="1" applyAlignment="1">
      <alignment horizontal="center" vertical="center" wrapText="1"/>
    </xf>
    <xf numFmtId="3" fontId="47" fillId="6" borderId="19" xfId="0" applyNumberFormat="1" applyFont="1" applyFill="1" applyBorder="1" applyAlignment="1">
      <alignment horizontal="center" vertical="center"/>
    </xf>
    <xf numFmtId="3" fontId="48" fillId="6" borderId="9" xfId="0" applyNumberFormat="1" applyFont="1" applyFill="1" applyBorder="1" applyAlignment="1">
      <alignment horizontal="center" vertical="center" wrapText="1"/>
    </xf>
    <xf numFmtId="9" fontId="50" fillId="6" borderId="9" xfId="0" applyNumberFormat="1" applyFont="1" applyFill="1" applyBorder="1" applyAlignment="1">
      <alignment horizontal="center" vertical="center"/>
    </xf>
    <xf numFmtId="0" fontId="51" fillId="0" borderId="21" xfId="0" applyFont="1" applyBorder="1" applyAlignment="1">
      <alignment horizontal="center" vertical="center" wrapText="1"/>
    </xf>
    <xf numFmtId="0" fontId="51" fillId="0" borderId="9" xfId="0" applyFont="1" applyBorder="1" applyAlignment="1">
      <alignment horizontal="center" vertical="center" wrapText="1"/>
    </xf>
    <xf numFmtId="0" fontId="53" fillId="6" borderId="9" xfId="0" applyFont="1" applyFill="1" applyBorder="1" applyAlignment="1">
      <alignment horizontal="center" vertical="center" wrapText="1"/>
    </xf>
    <xf numFmtId="0" fontId="46" fillId="0" borderId="0" xfId="1" applyFont="1"/>
    <xf numFmtId="9" fontId="50" fillId="6" borderId="9" xfId="3" applyFont="1" applyFill="1" applyBorder="1" applyAlignment="1">
      <alignment horizontal="center" vertical="center"/>
    </xf>
    <xf numFmtId="9" fontId="51" fillId="0" borderId="21" xfId="0" applyNumberFormat="1" applyFont="1" applyBorder="1" applyAlignment="1">
      <alignment horizontal="center" vertical="center" wrapText="1"/>
    </xf>
    <xf numFmtId="0" fontId="49" fillId="0" borderId="21" xfId="1" applyFont="1" applyBorder="1" applyAlignment="1">
      <alignment horizontal="center" vertical="center" wrapText="1"/>
    </xf>
    <xf numFmtId="9" fontId="54" fillId="6" borderId="9" xfId="3" applyFont="1" applyFill="1" applyBorder="1" applyAlignment="1">
      <alignment horizontal="center" vertical="center"/>
    </xf>
    <xf numFmtId="3" fontId="48" fillId="6" borderId="9" xfId="0" applyNumberFormat="1" applyFont="1" applyFill="1" applyBorder="1" applyAlignment="1">
      <alignment horizontal="center" vertical="center"/>
    </xf>
    <xf numFmtId="0" fontId="56" fillId="0" borderId="9" xfId="0" applyFont="1" applyBorder="1" applyAlignment="1">
      <alignment horizontal="center" vertical="center"/>
    </xf>
    <xf numFmtId="3" fontId="50" fillId="6" borderId="9" xfId="3" applyNumberFormat="1" applyFont="1" applyFill="1" applyBorder="1" applyAlignment="1">
      <alignment horizontal="center" vertical="center"/>
    </xf>
    <xf numFmtId="0" fontId="46" fillId="0" borderId="0" xfId="1" applyFont="1" applyAlignment="1">
      <alignment horizontal="center" vertical="center" wrapText="1"/>
    </xf>
    <xf numFmtId="0" fontId="57" fillId="0" borderId="9" xfId="0" applyFont="1" applyBorder="1" applyAlignment="1">
      <alignment horizontal="center" vertical="center"/>
    </xf>
    <xf numFmtId="0" fontId="48" fillId="0" borderId="21" xfId="0" applyFont="1" applyBorder="1" applyAlignment="1">
      <alignment horizontal="center" vertical="center" wrapText="1"/>
    </xf>
    <xf numFmtId="0" fontId="49" fillId="0" borderId="21" xfId="1" applyFont="1" applyBorder="1" applyAlignment="1">
      <alignment vertical="center" wrapText="1"/>
    </xf>
    <xf numFmtId="21" fontId="50" fillId="6" borderId="9" xfId="0" applyNumberFormat="1" applyFont="1" applyFill="1" applyBorder="1" applyAlignment="1">
      <alignment horizontal="center" vertical="center"/>
    </xf>
    <xf numFmtId="3" fontId="47" fillId="6" borderId="19" xfId="0" applyNumberFormat="1" applyFont="1" applyFill="1" applyBorder="1" applyAlignment="1">
      <alignment horizontal="center" vertical="center" wrapText="1"/>
    </xf>
    <xf numFmtId="3" fontId="46" fillId="6" borderId="9" xfId="0" applyNumberFormat="1" applyFont="1" applyFill="1" applyBorder="1" applyAlignment="1">
      <alignment horizontal="center" vertical="center" wrapText="1"/>
    </xf>
    <xf numFmtId="0" fontId="58" fillId="0" borderId="0" xfId="0" applyFont="1" applyAlignment="1">
      <alignment horizontal="center" vertical="center" wrapText="1"/>
    </xf>
    <xf numFmtId="1" fontId="44" fillId="0" borderId="22" xfId="0" applyNumberFormat="1" applyFont="1" applyBorder="1" applyAlignment="1">
      <alignment horizontal="center" vertical="center" wrapText="1"/>
    </xf>
    <xf numFmtId="0" fontId="59" fillId="0" borderId="0" xfId="1" applyFont="1"/>
    <xf numFmtId="0" fontId="60" fillId="0" borderId="0" xfId="1" applyFont="1"/>
    <xf numFmtId="0" fontId="60" fillId="0" borderId="0" xfId="1" applyFont="1" applyAlignment="1">
      <alignment horizontal="center" vertical="center"/>
    </xf>
    <xf numFmtId="0" fontId="1" fillId="0" borderId="9" xfId="1" applyBorder="1" applyAlignment="1">
      <alignment wrapText="1"/>
    </xf>
    <xf numFmtId="0" fontId="60" fillId="0" borderId="0" xfId="0" applyFont="1"/>
    <xf numFmtId="0" fontId="1" fillId="2" borderId="0" xfId="0" applyFont="1" applyFill="1"/>
    <xf numFmtId="0" fontId="60" fillId="0" borderId="0" xfId="1" applyFont="1" applyAlignment="1">
      <alignment wrapText="1"/>
    </xf>
    <xf numFmtId="9" fontId="56" fillId="3" borderId="20" xfId="2" applyFont="1" applyFill="1" applyBorder="1" applyAlignment="1">
      <alignment horizontal="center" vertical="center" wrapText="1"/>
    </xf>
    <xf numFmtId="1" fontId="56" fillId="3" borderId="20" xfId="2" applyNumberFormat="1" applyFont="1" applyFill="1" applyBorder="1" applyAlignment="1">
      <alignment horizontal="center" vertical="center" wrapText="1"/>
    </xf>
    <xf numFmtId="9" fontId="56" fillId="3" borderId="9" xfId="2" applyFont="1" applyFill="1" applyBorder="1" applyAlignment="1">
      <alignment horizontal="center" vertical="center" wrapText="1"/>
    </xf>
    <xf numFmtId="0" fontId="23" fillId="0" borderId="12" xfId="1" applyFont="1" applyBorder="1" applyAlignment="1">
      <alignment horizontal="center" vertical="center" wrapText="1"/>
    </xf>
    <xf numFmtId="9" fontId="26" fillId="7" borderId="0" xfId="3" applyFont="1" applyFill="1" applyBorder="1" applyAlignment="1">
      <alignment horizontal="center" vertical="center" wrapText="1"/>
    </xf>
    <xf numFmtId="1" fontId="26" fillId="3" borderId="20" xfId="2" applyNumberFormat="1" applyFont="1" applyFill="1" applyBorder="1" applyAlignment="1">
      <alignment horizontal="center" vertical="center" wrapText="1"/>
    </xf>
    <xf numFmtId="1" fontId="61" fillId="0" borderId="19" xfId="0" applyNumberFormat="1" applyFont="1" applyBorder="1" applyAlignment="1">
      <alignment horizontal="center" vertical="center" wrapText="1"/>
    </xf>
    <xf numFmtId="0" fontId="23" fillId="0" borderId="13" xfId="1" applyFont="1" applyBorder="1" applyAlignment="1">
      <alignment horizontal="center" vertical="center" wrapText="1"/>
    </xf>
    <xf numFmtId="9" fontId="62" fillId="8" borderId="9" xfId="2" applyFont="1" applyFill="1" applyBorder="1" applyAlignment="1">
      <alignment horizontal="center" vertical="center" wrapText="1"/>
    </xf>
    <xf numFmtId="9" fontId="63" fillId="8" borderId="20" xfId="2" applyFont="1" applyFill="1" applyBorder="1" applyAlignment="1">
      <alignment horizontal="center" vertical="center" wrapText="1"/>
    </xf>
    <xf numFmtId="9" fontId="26" fillId="9" borderId="9" xfId="2" applyFont="1" applyFill="1" applyBorder="1" applyAlignment="1">
      <alignment horizontal="center" vertical="center" wrapText="1"/>
    </xf>
    <xf numFmtId="9" fontId="26" fillId="10" borderId="9" xfId="2" applyFont="1" applyFill="1" applyBorder="1" applyAlignment="1">
      <alignment horizontal="center" vertical="center" wrapText="1"/>
    </xf>
    <xf numFmtId="2" fontId="62" fillId="9" borderId="9" xfId="2" applyNumberFormat="1" applyFont="1" applyFill="1" applyBorder="1" applyAlignment="1">
      <alignment horizontal="center" vertical="center" wrapText="1"/>
    </xf>
    <xf numFmtId="21" fontId="62" fillId="10" borderId="9" xfId="2" applyNumberFormat="1" applyFont="1" applyFill="1" applyBorder="1" applyAlignment="1">
      <alignment horizontal="center" vertical="center" wrapText="1"/>
    </xf>
    <xf numFmtId="21" fontId="62" fillId="8" borderId="9" xfId="2" applyNumberFormat="1" applyFont="1" applyFill="1" applyBorder="1" applyAlignment="1">
      <alignment horizontal="center" vertical="center" wrapText="1"/>
    </xf>
    <xf numFmtId="2" fontId="62" fillId="10" borderId="9" xfId="2" applyNumberFormat="1" applyFont="1" applyFill="1" applyBorder="1" applyAlignment="1">
      <alignment horizontal="center" vertical="center" wrapText="1"/>
    </xf>
    <xf numFmtId="9" fontId="23" fillId="11" borderId="9" xfId="2" applyFont="1" applyFill="1" applyBorder="1" applyAlignment="1">
      <alignment horizontal="center" vertical="center" wrapText="1"/>
    </xf>
    <xf numFmtId="9" fontId="65" fillId="11" borderId="20" xfId="2" applyFont="1" applyFill="1" applyBorder="1" applyAlignment="1">
      <alignment horizontal="center" vertical="center" wrapText="1"/>
    </xf>
    <xf numFmtId="9" fontId="66" fillId="11" borderId="20" xfId="2" applyFont="1" applyFill="1" applyBorder="1" applyAlignment="1">
      <alignment horizontal="center" vertical="center" wrapText="1"/>
    </xf>
    <xf numFmtId="2" fontId="4" fillId="9" borderId="9" xfId="2" applyNumberFormat="1" applyFont="1" applyFill="1" applyBorder="1" applyAlignment="1">
      <alignment horizontal="center" vertical="center" wrapText="1"/>
    </xf>
    <xf numFmtId="2" fontId="4" fillId="9" borderId="20" xfId="2" applyNumberFormat="1" applyFont="1" applyFill="1" applyBorder="1" applyAlignment="1">
      <alignment horizontal="center" vertical="center" wrapText="1"/>
    </xf>
    <xf numFmtId="21" fontId="4" fillId="10" borderId="9" xfId="2" applyNumberFormat="1" applyFont="1" applyFill="1" applyBorder="1" applyAlignment="1">
      <alignment horizontal="center" vertical="center" wrapText="1"/>
    </xf>
    <xf numFmtId="21" fontId="4" fillId="8" borderId="9" xfId="2" applyNumberFormat="1" applyFont="1" applyFill="1" applyBorder="1" applyAlignment="1">
      <alignment horizontal="center" vertical="center" wrapText="1"/>
    </xf>
    <xf numFmtId="9" fontId="4" fillId="8" borderId="20" xfId="2" applyFont="1" applyFill="1" applyBorder="1" applyAlignment="1">
      <alignment horizontal="center" vertical="center" wrapText="1"/>
    </xf>
    <xf numFmtId="2" fontId="4" fillId="10" borderId="20" xfId="2" applyNumberFormat="1" applyFont="1" applyFill="1" applyBorder="1" applyAlignment="1">
      <alignment horizontal="center" vertical="center" wrapText="1"/>
    </xf>
    <xf numFmtId="0" fontId="23" fillId="0" borderId="13" xfId="1" applyFont="1" applyBorder="1" applyAlignment="1">
      <alignment horizontal="center" vertical="center" wrapText="1"/>
    </xf>
    <xf numFmtId="0" fontId="23" fillId="0" borderId="18" xfId="1" applyFont="1" applyBorder="1" applyAlignment="1">
      <alignment horizontal="center" vertical="center" wrapText="1"/>
    </xf>
    <xf numFmtId="0" fontId="14" fillId="4" borderId="9" xfId="1" applyFont="1" applyFill="1" applyBorder="1" applyAlignment="1">
      <alignment horizontal="center" vertical="center" wrapText="1"/>
    </xf>
    <xf numFmtId="0" fontId="18" fillId="0" borderId="10"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14" xfId="1" applyFont="1" applyBorder="1" applyAlignment="1">
      <alignment horizontal="center" vertical="center" wrapText="1"/>
    </xf>
    <xf numFmtId="0" fontId="18" fillId="0" borderId="15" xfId="1" applyFont="1" applyBorder="1" applyAlignment="1">
      <alignment horizontal="center" vertical="center" wrapText="1"/>
    </xf>
    <xf numFmtId="0" fontId="18" fillId="0" borderId="16" xfId="1" applyFont="1" applyBorder="1" applyAlignment="1">
      <alignment horizontal="center" vertical="center" wrapText="1"/>
    </xf>
    <xf numFmtId="17" fontId="19" fillId="4" borderId="13" xfId="1" applyNumberFormat="1" applyFont="1" applyFill="1" applyBorder="1" applyAlignment="1">
      <alignment horizontal="center" vertical="center" wrapText="1"/>
    </xf>
    <xf numFmtId="17" fontId="19" fillId="4" borderId="18" xfId="1" applyNumberFormat="1" applyFont="1" applyFill="1" applyBorder="1" applyAlignment="1">
      <alignment horizontal="center" vertical="center" wrapText="1"/>
    </xf>
    <xf numFmtId="17" fontId="19" fillId="4" borderId="17" xfId="1" applyNumberFormat="1" applyFont="1" applyFill="1" applyBorder="1" applyAlignment="1">
      <alignment horizontal="center" vertical="center" wrapText="1"/>
    </xf>
    <xf numFmtId="0" fontId="11" fillId="0" borderId="0" xfId="1" applyFont="1" applyAlignment="1">
      <alignment horizontal="left" vertical="center"/>
    </xf>
    <xf numFmtId="0" fontId="11" fillId="0" borderId="0" xfId="1" applyFont="1" applyAlignment="1">
      <alignment horizontal="left" vertical="center" wrapText="1"/>
    </xf>
    <xf numFmtId="0" fontId="12" fillId="0" borderId="0" xfId="1" applyFont="1" applyAlignment="1">
      <alignment horizontal="left" vertical="center"/>
    </xf>
    <xf numFmtId="0" fontId="14" fillId="4" borderId="13" xfId="1" applyFont="1" applyFill="1" applyBorder="1" applyAlignment="1">
      <alignment horizontal="center" vertical="center" wrapText="1"/>
    </xf>
    <xf numFmtId="0" fontId="14" fillId="4" borderId="17" xfId="1" applyFont="1" applyFill="1" applyBorder="1" applyAlignment="1">
      <alignment horizontal="center" vertical="center" wrapText="1"/>
    </xf>
    <xf numFmtId="0" fontId="15" fillId="4" borderId="10" xfId="1" applyFont="1" applyFill="1" applyBorder="1" applyAlignment="1">
      <alignment horizontal="center" vertical="center" wrapText="1"/>
    </xf>
    <xf numFmtId="0" fontId="15" fillId="4" borderId="11" xfId="1" applyFont="1" applyFill="1" applyBorder="1" applyAlignment="1">
      <alignment horizontal="center" vertical="center" wrapText="1"/>
    </xf>
    <xf numFmtId="0" fontId="15" fillId="4" borderId="12" xfId="1" applyFont="1" applyFill="1" applyBorder="1" applyAlignment="1">
      <alignment horizontal="center" vertical="center" wrapText="1"/>
    </xf>
    <xf numFmtId="0" fontId="15" fillId="4" borderId="14" xfId="1" applyFont="1" applyFill="1" applyBorder="1" applyAlignment="1">
      <alignment horizontal="center" vertical="center" wrapText="1"/>
    </xf>
    <xf numFmtId="0" fontId="15" fillId="4" borderId="15" xfId="1" applyFont="1" applyFill="1" applyBorder="1" applyAlignment="1">
      <alignment horizontal="center" vertical="center" wrapText="1"/>
    </xf>
    <xf numFmtId="0" fontId="15" fillId="4" borderId="16" xfId="1" applyFont="1" applyFill="1" applyBorder="1" applyAlignment="1">
      <alignment horizontal="center" vertical="center" wrapText="1"/>
    </xf>
    <xf numFmtId="0" fontId="16" fillId="4" borderId="9" xfId="1" applyFont="1" applyFill="1" applyBorder="1" applyAlignment="1">
      <alignment horizontal="center" vertical="center" wrapText="1"/>
    </xf>
    <xf numFmtId="0" fontId="3" fillId="0" borderId="1" xfId="1" applyFont="1" applyBorder="1" applyAlignment="1">
      <alignment horizontal="center"/>
    </xf>
    <xf numFmtId="0" fontId="3" fillId="0" borderId="2" xfId="1" applyFont="1" applyBorder="1" applyAlignment="1">
      <alignment horizontal="center"/>
    </xf>
    <xf numFmtId="0" fontId="3" fillId="0" borderId="3" xfId="1" applyFont="1" applyBorder="1" applyAlignment="1">
      <alignment horizontal="center"/>
    </xf>
    <xf numFmtId="0" fontId="3" fillId="0" borderId="4" xfId="1" applyFont="1" applyBorder="1" applyAlignment="1">
      <alignment horizontal="center"/>
    </xf>
    <xf numFmtId="0" fontId="3" fillId="0" borderId="0" xfId="1" applyFont="1" applyAlignment="1">
      <alignment horizontal="center"/>
    </xf>
    <xf numFmtId="0" fontId="3" fillId="0" borderId="5" xfId="1" applyFont="1" applyBorder="1" applyAlignment="1">
      <alignment horizontal="center"/>
    </xf>
    <xf numFmtId="0" fontId="3" fillId="0" borderId="6" xfId="1" applyFont="1" applyBorder="1" applyAlignment="1">
      <alignment horizontal="center"/>
    </xf>
    <xf numFmtId="0" fontId="3" fillId="0" borderId="7" xfId="1" applyFont="1" applyBorder="1" applyAlignment="1">
      <alignment horizontal="center"/>
    </xf>
    <xf numFmtId="0" fontId="3" fillId="0" borderId="8" xfId="1" applyFont="1" applyBorder="1" applyAlignment="1">
      <alignment horizont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0" xfId="1" applyFont="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5" fillId="0" borderId="1" xfId="1" applyFont="1" applyBorder="1" applyAlignment="1">
      <alignment vertical="center" wrapText="1"/>
    </xf>
    <xf numFmtId="0" fontId="5" fillId="0" borderId="3" xfId="1" applyFont="1" applyBorder="1" applyAlignment="1">
      <alignment vertical="center" wrapText="1"/>
    </xf>
    <xf numFmtId="0" fontId="5" fillId="0" borderId="4" xfId="1" applyFont="1" applyBorder="1" applyAlignment="1">
      <alignment vertical="center" wrapText="1"/>
    </xf>
    <xf numFmtId="0" fontId="5" fillId="0" borderId="5" xfId="1" applyFont="1" applyBorder="1" applyAlignment="1">
      <alignment vertical="center" wrapText="1"/>
    </xf>
    <xf numFmtId="0" fontId="5" fillId="0" borderId="6" xfId="1" applyFont="1" applyBorder="1" applyAlignment="1">
      <alignment vertical="center" wrapText="1"/>
    </xf>
    <xf numFmtId="0" fontId="5" fillId="0" borderId="8" xfId="1" applyFont="1" applyBorder="1" applyAlignment="1">
      <alignment vertical="center" wrapText="1"/>
    </xf>
    <xf numFmtId="0" fontId="49" fillId="0" borderId="13" xfId="1" applyFont="1" applyBorder="1" applyAlignment="1">
      <alignment horizontal="center" vertical="center" wrapText="1"/>
    </xf>
    <xf numFmtId="0" fontId="49" fillId="0" borderId="17" xfId="1" applyFont="1" applyBorder="1" applyAlignment="1">
      <alignment horizontal="center" vertical="center" wrapText="1"/>
    </xf>
    <xf numFmtId="0" fontId="49" fillId="0" borderId="18" xfId="1" applyFont="1" applyBorder="1" applyAlignment="1">
      <alignment horizontal="center" vertical="center" wrapText="1"/>
    </xf>
    <xf numFmtId="0" fontId="40" fillId="4" borderId="9" xfId="1" applyFont="1" applyFill="1" applyBorder="1" applyAlignment="1">
      <alignment horizontal="center" vertical="center" wrapText="1"/>
    </xf>
    <xf numFmtId="0" fontId="44" fillId="0" borderId="10" xfId="1" applyFont="1" applyBorder="1" applyAlignment="1">
      <alignment horizontal="center" vertical="center" wrapText="1"/>
    </xf>
    <xf numFmtId="0" fontId="44" fillId="0" borderId="11" xfId="1" applyFont="1" applyBorder="1" applyAlignment="1">
      <alignment horizontal="center" vertical="center" wrapText="1"/>
    </xf>
    <xf numFmtId="0" fontId="44" fillId="0" borderId="12" xfId="1" applyFont="1" applyBorder="1" applyAlignment="1">
      <alignment horizontal="center" vertical="center" wrapText="1"/>
    </xf>
    <xf numFmtId="0" fontId="44" fillId="0" borderId="14" xfId="1" applyFont="1" applyBorder="1" applyAlignment="1">
      <alignment horizontal="center" vertical="center" wrapText="1"/>
    </xf>
    <xf numFmtId="0" fontId="44" fillId="0" borderId="15" xfId="1" applyFont="1" applyBorder="1" applyAlignment="1">
      <alignment horizontal="center" vertical="center" wrapText="1"/>
    </xf>
    <xf numFmtId="0" fontId="44" fillId="0" borderId="16" xfId="1" applyFont="1" applyBorder="1" applyAlignment="1">
      <alignment horizontal="center" vertical="center" wrapText="1"/>
    </xf>
    <xf numFmtId="17" fontId="45" fillId="4" borderId="13" xfId="1" applyNumberFormat="1" applyFont="1" applyFill="1" applyBorder="1" applyAlignment="1">
      <alignment horizontal="center" vertical="center" wrapText="1"/>
    </xf>
    <xf numFmtId="17" fontId="45" fillId="4" borderId="18" xfId="1" applyNumberFormat="1" applyFont="1" applyFill="1" applyBorder="1" applyAlignment="1">
      <alignment horizontal="center" vertical="center" wrapText="1"/>
    </xf>
    <xf numFmtId="17" fontId="45" fillId="4" borderId="17" xfId="1" applyNumberFormat="1" applyFont="1" applyFill="1" applyBorder="1" applyAlignment="1">
      <alignment horizontal="center" vertical="center" wrapText="1"/>
    </xf>
    <xf numFmtId="0" fontId="37" fillId="0" borderId="0" xfId="1" applyFont="1" applyAlignment="1">
      <alignment horizontal="left" vertical="center"/>
    </xf>
    <xf numFmtId="0" fontId="37" fillId="0" borderId="0" xfId="1" applyFont="1" applyAlignment="1">
      <alignment horizontal="left" vertical="center" wrapText="1"/>
    </xf>
    <xf numFmtId="0" fontId="38" fillId="0" borderId="0" xfId="1" applyFont="1" applyAlignment="1">
      <alignment horizontal="left" vertical="center"/>
    </xf>
    <xf numFmtId="0" fontId="40" fillId="4" borderId="13" xfId="1" applyFont="1" applyFill="1" applyBorder="1" applyAlignment="1">
      <alignment horizontal="center" vertical="center" wrapText="1"/>
    </xf>
    <xf numFmtId="0" fontId="40" fillId="4" borderId="17" xfId="1" applyFont="1" applyFill="1" applyBorder="1" applyAlignment="1">
      <alignment horizontal="center" vertical="center" wrapText="1"/>
    </xf>
    <xf numFmtId="0" fontId="41" fillId="4" borderId="10" xfId="1" applyFont="1" applyFill="1" applyBorder="1" applyAlignment="1">
      <alignment horizontal="center" vertical="center" wrapText="1"/>
    </xf>
    <xf numFmtId="0" fontId="41" fillId="4" borderId="11" xfId="1" applyFont="1" applyFill="1" applyBorder="1" applyAlignment="1">
      <alignment horizontal="center" vertical="center" wrapText="1"/>
    </xf>
    <xf numFmtId="0" fontId="41" fillId="4" borderId="12" xfId="1" applyFont="1" applyFill="1" applyBorder="1" applyAlignment="1">
      <alignment horizontal="center" vertical="center" wrapText="1"/>
    </xf>
    <xf numFmtId="0" fontId="41" fillId="4" borderId="14" xfId="1" applyFont="1" applyFill="1" applyBorder="1" applyAlignment="1">
      <alignment horizontal="center" vertical="center" wrapText="1"/>
    </xf>
    <xf numFmtId="0" fontId="41" fillId="4" borderId="15" xfId="1" applyFont="1" applyFill="1" applyBorder="1" applyAlignment="1">
      <alignment horizontal="center" vertical="center" wrapText="1"/>
    </xf>
    <xf numFmtId="0" fontId="41" fillId="4" borderId="16" xfId="1" applyFont="1" applyFill="1" applyBorder="1" applyAlignment="1">
      <alignment horizontal="center" vertical="center" wrapText="1"/>
    </xf>
    <xf numFmtId="0" fontId="42" fillId="4" borderId="9" xfId="1" applyFont="1" applyFill="1" applyBorder="1" applyAlignment="1">
      <alignment horizontal="center" vertical="center" wrapText="1"/>
    </xf>
    <xf numFmtId="0" fontId="1" fillId="0" borderId="1" xfId="1" applyBorder="1" applyAlignment="1">
      <alignment horizontal="center"/>
    </xf>
    <xf numFmtId="0" fontId="1" fillId="0" borderId="2" xfId="1" applyBorder="1" applyAlignment="1">
      <alignment horizontal="center"/>
    </xf>
    <xf numFmtId="0" fontId="1" fillId="0" borderId="3" xfId="1" applyBorder="1" applyAlignment="1">
      <alignment horizontal="center"/>
    </xf>
    <xf numFmtId="0" fontId="1" fillId="0" borderId="4" xfId="1" applyBorder="1" applyAlignment="1">
      <alignment horizontal="center"/>
    </xf>
    <xf numFmtId="0" fontId="1" fillId="0" borderId="0" xfId="1" applyAlignment="1">
      <alignment horizontal="center"/>
    </xf>
    <xf numFmtId="0" fontId="1" fillId="0" borderId="5" xfId="1" applyBorder="1" applyAlignment="1">
      <alignment horizontal="center"/>
    </xf>
    <xf numFmtId="0" fontId="1" fillId="0" borderId="6" xfId="1" applyBorder="1" applyAlignment="1">
      <alignment horizontal="center"/>
    </xf>
    <xf numFmtId="0" fontId="1" fillId="0" borderId="7" xfId="1" applyBorder="1" applyAlignment="1">
      <alignment horizontal="center"/>
    </xf>
    <xf numFmtId="0" fontId="1" fillId="0" borderId="8" xfId="1" applyBorder="1" applyAlignment="1">
      <alignment horizontal="center"/>
    </xf>
    <xf numFmtId="0" fontId="30" fillId="0" borderId="1" xfId="1" applyFont="1" applyBorder="1" applyAlignment="1">
      <alignment horizontal="center" vertical="center" wrapText="1"/>
    </xf>
    <xf numFmtId="0" fontId="30" fillId="0" borderId="2" xfId="1" applyFont="1" applyBorder="1" applyAlignment="1">
      <alignment horizontal="center" vertical="center" wrapText="1"/>
    </xf>
    <xf numFmtId="0" fontId="30" fillId="0" borderId="3" xfId="1" applyFont="1" applyBorder="1" applyAlignment="1">
      <alignment horizontal="center" vertical="center" wrapText="1"/>
    </xf>
    <xf numFmtId="0" fontId="30" fillId="0" borderId="4" xfId="1" applyFont="1" applyBorder="1" applyAlignment="1">
      <alignment horizontal="center" vertical="center" wrapText="1"/>
    </xf>
    <xf numFmtId="0" fontId="30" fillId="0" borderId="0" xfId="1" applyFont="1" applyAlignment="1">
      <alignment horizontal="center" vertical="center" wrapText="1"/>
    </xf>
    <xf numFmtId="0" fontId="30" fillId="0" borderId="5" xfId="1" applyFont="1" applyBorder="1" applyAlignment="1">
      <alignment horizontal="center" vertical="center" wrapText="1"/>
    </xf>
    <xf numFmtId="0" fontId="30" fillId="0" borderId="6" xfId="1" applyFont="1" applyBorder="1" applyAlignment="1">
      <alignment horizontal="center" vertical="center" wrapText="1"/>
    </xf>
    <xf numFmtId="0" fontId="30" fillId="0" borderId="7" xfId="1" applyFont="1" applyBorder="1" applyAlignment="1">
      <alignment horizontal="center" vertical="center" wrapText="1"/>
    </xf>
    <xf numFmtId="0" fontId="30" fillId="0" borderId="8" xfId="1" applyFont="1" applyBorder="1" applyAlignment="1">
      <alignment horizontal="center" vertical="center" wrapText="1"/>
    </xf>
    <xf numFmtId="0" fontId="31" fillId="0" borderId="1" xfId="1" applyFont="1" applyBorder="1" applyAlignment="1">
      <alignment vertical="center" wrapText="1"/>
    </xf>
    <xf numFmtId="0" fontId="31" fillId="0" borderId="3" xfId="1" applyFont="1" applyBorder="1" applyAlignment="1">
      <alignment vertical="center" wrapText="1"/>
    </xf>
    <xf numFmtId="0" fontId="31" fillId="0" borderId="4" xfId="1" applyFont="1" applyBorder="1" applyAlignment="1">
      <alignment vertical="center" wrapText="1"/>
    </xf>
    <xf numFmtId="0" fontId="31" fillId="0" borderId="5" xfId="1" applyFont="1" applyBorder="1" applyAlignment="1">
      <alignment vertical="center" wrapText="1"/>
    </xf>
    <xf numFmtId="0" fontId="31" fillId="0" borderId="6" xfId="1" applyFont="1" applyBorder="1" applyAlignment="1">
      <alignment vertical="center" wrapText="1"/>
    </xf>
    <xf numFmtId="0" fontId="31" fillId="0" borderId="8" xfId="1" applyFont="1" applyBorder="1" applyAlignment="1">
      <alignment vertical="center" wrapText="1"/>
    </xf>
  </cellXfs>
  <cellStyles count="4">
    <cellStyle name="Normal" xfId="0" builtinId="0"/>
    <cellStyle name="Normal 2" xfId="1"/>
    <cellStyle name="Pourcentage" xfId="3" builtinId="5"/>
    <cellStyle name="Pourcentage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0</xdr:rowOff>
    </xdr:from>
    <xdr:to>
      <xdr:col>21</xdr:col>
      <xdr:colOff>21389</xdr:colOff>
      <xdr:row>38</xdr:row>
      <xdr:rowOff>0</xdr:rowOff>
    </xdr:to>
    <xdr:sp macro="" textlink="">
      <xdr:nvSpPr>
        <xdr:cNvPr id="2" name="ZoneTexte 1">
          <a:extLst>
            <a:ext uri="{FF2B5EF4-FFF2-40B4-BE49-F238E27FC236}">
              <a16:creationId xmlns:a16="http://schemas.microsoft.com/office/drawing/2014/main" id="{3C729B68-6640-4587-A46F-205D8576F82A}"/>
            </a:ext>
          </a:extLst>
        </xdr:cNvPr>
        <xdr:cNvSpPr txBox="1"/>
      </xdr:nvSpPr>
      <xdr:spPr>
        <a:xfrm>
          <a:off x="0" y="30689550"/>
          <a:ext cx="39169139"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600" b="1" u="sng">
              <a:solidFill>
                <a:sysClr val="windowText" lastClr="000000"/>
              </a:solidFill>
              <a:latin typeface="Times New Roman" panose="02020603050405020304" pitchFamily="18" charset="0"/>
              <a:cs typeface="Times New Roman" panose="02020603050405020304" pitchFamily="18" charset="0"/>
            </a:rPr>
            <a:t>COMMENTAIRES</a:t>
          </a:r>
          <a:r>
            <a:rPr lang="fr-FR" sz="1600" b="1" u="sng" baseline="0">
              <a:solidFill>
                <a:sysClr val="windowText" lastClr="000000"/>
              </a:solidFill>
              <a:latin typeface="Times New Roman" panose="02020603050405020304" pitchFamily="18" charset="0"/>
              <a:cs typeface="Times New Roman" panose="02020603050405020304" pitchFamily="18" charset="0"/>
            </a:rPr>
            <a:t>:</a:t>
          </a:r>
        </a:p>
        <a:p>
          <a:endParaRPr lang="fr-FR" sz="3600" b="1" u="sng" baseline="0">
            <a:solidFill>
              <a:srgbClr val="FF0000"/>
            </a:solidFill>
            <a:latin typeface="Times New Roman" panose="02020603050405020304" pitchFamily="18" charset="0"/>
            <a:cs typeface="Times New Roman" panose="02020603050405020304" pitchFamily="18" charset="0"/>
          </a:endParaRPr>
        </a:p>
        <a:p>
          <a:r>
            <a:rPr lang="fr-FR" sz="2400">
              <a:solidFill>
                <a:srgbClr val="FF0000"/>
              </a:solidFill>
              <a:effectLst/>
              <a:latin typeface="+mn-lt"/>
              <a:ea typeface="+mn-ea"/>
              <a:cs typeface="+mn-cs"/>
            </a:rPr>
            <a:t>Il est impératif de renseigner le tableau des indicateurs et de le rendre au SMI chaque 05 du mois qui suit le mois révélé.</a:t>
          </a:r>
          <a:endParaRPr lang="fr-FR" sz="3600">
            <a:solidFill>
              <a:srgbClr val="FF0000"/>
            </a:solidFill>
            <a:effectLst/>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fr-FR" sz="1600" b="1" u="sng">
              <a:solidFill>
                <a:schemeClr val="dk1"/>
              </a:solidFill>
              <a:effectLst/>
              <a:latin typeface="Times New Roman" panose="02020603050405020304" pitchFamily="18" charset="0"/>
              <a:ea typeface="+mn-ea"/>
              <a:cs typeface="Times New Roman" panose="02020603050405020304" pitchFamily="18" charset="0"/>
            </a:rPr>
            <a:t>ACTION(S)</a:t>
          </a:r>
          <a:r>
            <a:rPr lang="fr-FR" sz="1600" b="1" u="sng" baseline="0">
              <a:solidFill>
                <a:schemeClr val="dk1"/>
              </a:solidFill>
              <a:effectLst/>
              <a:latin typeface="Times New Roman" panose="02020603050405020304" pitchFamily="18" charset="0"/>
              <a:ea typeface="+mn-ea"/>
              <a:cs typeface="Times New Roman" panose="02020603050405020304" pitchFamily="18" charset="0"/>
            </a:rPr>
            <a:t> A MENER:</a:t>
          </a:r>
          <a:endParaRPr lang="fr-FR" sz="1600">
            <a:effectLst/>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0</xdr:col>
      <xdr:colOff>1059823</xdr:colOff>
      <xdr:row>1</xdr:row>
      <xdr:rowOff>67077</xdr:rowOff>
    </xdr:from>
    <xdr:to>
      <xdr:col>1</xdr:col>
      <xdr:colOff>340740</xdr:colOff>
      <xdr:row>4</xdr:row>
      <xdr:rowOff>338473</xdr:rowOff>
    </xdr:to>
    <xdr:pic>
      <xdr:nvPicPr>
        <xdr:cNvPr id="3" name="Image 2">
          <a:extLst>
            <a:ext uri="{FF2B5EF4-FFF2-40B4-BE49-F238E27FC236}">
              <a16:creationId xmlns:a16="http://schemas.microsoft.com/office/drawing/2014/main" id="{54C38112-AA44-4312-AADC-CCABDF2E3E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9823" y="238527"/>
          <a:ext cx="4243442" cy="1071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0</xdr:rowOff>
    </xdr:from>
    <xdr:to>
      <xdr:col>21</xdr:col>
      <xdr:colOff>21389</xdr:colOff>
      <xdr:row>38</xdr:row>
      <xdr:rowOff>0</xdr:rowOff>
    </xdr:to>
    <xdr:sp macro="" textlink="">
      <xdr:nvSpPr>
        <xdr:cNvPr id="2" name="ZoneTexte 1">
          <a:extLst>
            <a:ext uri="{FF2B5EF4-FFF2-40B4-BE49-F238E27FC236}">
              <a16:creationId xmlns:a16="http://schemas.microsoft.com/office/drawing/2014/main" id="{193E3403-4D7B-4564-AF09-FC1B302F1FBB}"/>
            </a:ext>
          </a:extLst>
        </xdr:cNvPr>
        <xdr:cNvSpPr txBox="1"/>
      </xdr:nvSpPr>
      <xdr:spPr>
        <a:xfrm>
          <a:off x="0" y="14839950"/>
          <a:ext cx="31758689" cy="563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600" b="1" u="sng">
              <a:solidFill>
                <a:sysClr val="windowText" lastClr="000000"/>
              </a:solidFill>
              <a:latin typeface="Times New Roman" panose="02020603050405020304" pitchFamily="18" charset="0"/>
              <a:cs typeface="Times New Roman" panose="02020603050405020304" pitchFamily="18" charset="0"/>
            </a:rPr>
            <a:t>COMMENTAIRES</a:t>
          </a:r>
          <a:r>
            <a:rPr lang="fr-FR" sz="1600" b="1" u="sng" baseline="0">
              <a:solidFill>
                <a:sysClr val="windowText" lastClr="000000"/>
              </a:solidFill>
              <a:latin typeface="Times New Roman" panose="02020603050405020304" pitchFamily="18" charset="0"/>
              <a:cs typeface="Times New Roman" panose="02020603050405020304" pitchFamily="18" charset="0"/>
            </a:rPr>
            <a:t>:</a:t>
          </a:r>
        </a:p>
        <a:p>
          <a:endParaRPr lang="fr-FR" sz="3600" b="1" u="sng" baseline="0">
            <a:solidFill>
              <a:srgbClr val="FF0000"/>
            </a:solidFill>
            <a:latin typeface="Times New Roman" panose="02020603050405020304" pitchFamily="18" charset="0"/>
            <a:cs typeface="Times New Roman" panose="02020603050405020304" pitchFamily="18" charset="0"/>
          </a:endParaRPr>
        </a:p>
        <a:p>
          <a:r>
            <a:rPr lang="fr-FR" sz="2400">
              <a:solidFill>
                <a:srgbClr val="FF0000"/>
              </a:solidFill>
              <a:effectLst/>
              <a:latin typeface="+mn-lt"/>
              <a:ea typeface="+mn-ea"/>
              <a:cs typeface="+mn-cs"/>
            </a:rPr>
            <a:t>Il est impératif de renseigner le tableau des indicateurs et de le rendre au SMI chaque 05 du mois qui suit le mois révélé.</a:t>
          </a:r>
          <a:endParaRPr lang="fr-FR" sz="3600">
            <a:solidFill>
              <a:srgbClr val="FF0000"/>
            </a:solidFill>
            <a:effectLst/>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fr-FR" sz="1600" b="1" u="sng">
              <a:solidFill>
                <a:schemeClr val="dk1"/>
              </a:solidFill>
              <a:effectLst/>
              <a:latin typeface="Times New Roman" panose="02020603050405020304" pitchFamily="18" charset="0"/>
              <a:ea typeface="+mn-ea"/>
              <a:cs typeface="Times New Roman" panose="02020603050405020304" pitchFamily="18" charset="0"/>
            </a:rPr>
            <a:t>ACTION(S)</a:t>
          </a:r>
          <a:r>
            <a:rPr lang="fr-FR" sz="1600" b="1" u="sng" baseline="0">
              <a:solidFill>
                <a:schemeClr val="dk1"/>
              </a:solidFill>
              <a:effectLst/>
              <a:latin typeface="Times New Roman" panose="02020603050405020304" pitchFamily="18" charset="0"/>
              <a:ea typeface="+mn-ea"/>
              <a:cs typeface="Times New Roman" panose="02020603050405020304" pitchFamily="18" charset="0"/>
            </a:rPr>
            <a:t> A MENER:</a:t>
          </a:r>
          <a:endParaRPr lang="fr-FR" sz="1600">
            <a:effectLst/>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0</xdr:col>
      <xdr:colOff>1059823</xdr:colOff>
      <xdr:row>1</xdr:row>
      <xdr:rowOff>67077</xdr:rowOff>
    </xdr:from>
    <xdr:to>
      <xdr:col>1</xdr:col>
      <xdr:colOff>340740</xdr:colOff>
      <xdr:row>4</xdr:row>
      <xdr:rowOff>338473</xdr:rowOff>
    </xdr:to>
    <xdr:pic>
      <xdr:nvPicPr>
        <xdr:cNvPr id="3" name="Image 2">
          <a:extLst>
            <a:ext uri="{FF2B5EF4-FFF2-40B4-BE49-F238E27FC236}">
              <a16:creationId xmlns:a16="http://schemas.microsoft.com/office/drawing/2014/main" id="{BFE36368-4350-4041-98E1-CD312341C0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9823" y="257577"/>
          <a:ext cx="4245333" cy="10714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36</xdr:row>
      <xdr:rowOff>0</xdr:rowOff>
    </xdr:from>
    <xdr:to>
      <xdr:col>21</xdr:col>
      <xdr:colOff>21389</xdr:colOff>
      <xdr:row>38</xdr:row>
      <xdr:rowOff>0</xdr:rowOff>
    </xdr:to>
    <xdr:sp macro="" textlink="">
      <xdr:nvSpPr>
        <xdr:cNvPr id="2" name="ZoneTexte 1">
          <a:extLst>
            <a:ext uri="{FF2B5EF4-FFF2-40B4-BE49-F238E27FC236}">
              <a16:creationId xmlns:a16="http://schemas.microsoft.com/office/drawing/2014/main" id="{5D7F054A-8F23-4678-BFF8-E0F9ED42DD5E}"/>
            </a:ext>
          </a:extLst>
        </xdr:cNvPr>
        <xdr:cNvSpPr txBox="1"/>
      </xdr:nvSpPr>
      <xdr:spPr>
        <a:xfrm>
          <a:off x="0" y="30689550"/>
          <a:ext cx="39169139"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600" b="1" u="sng">
              <a:solidFill>
                <a:sysClr val="windowText" lastClr="000000"/>
              </a:solidFill>
              <a:latin typeface="Times New Roman" panose="02020603050405020304" pitchFamily="18" charset="0"/>
              <a:cs typeface="Times New Roman" panose="02020603050405020304" pitchFamily="18" charset="0"/>
            </a:rPr>
            <a:t>COMMENTAIRES</a:t>
          </a:r>
          <a:r>
            <a:rPr lang="fr-FR" sz="1600" b="1" u="sng" baseline="0">
              <a:solidFill>
                <a:sysClr val="windowText" lastClr="000000"/>
              </a:solidFill>
              <a:latin typeface="Times New Roman" panose="02020603050405020304" pitchFamily="18" charset="0"/>
              <a:cs typeface="Times New Roman" panose="02020603050405020304" pitchFamily="18" charset="0"/>
            </a:rPr>
            <a:t>:</a:t>
          </a:r>
        </a:p>
        <a:p>
          <a:endParaRPr lang="fr-FR" sz="3600" b="1" u="sng" baseline="0">
            <a:solidFill>
              <a:srgbClr val="FF0000"/>
            </a:solidFill>
            <a:latin typeface="Times New Roman" panose="02020603050405020304" pitchFamily="18" charset="0"/>
            <a:cs typeface="Times New Roman" panose="02020603050405020304" pitchFamily="18" charset="0"/>
          </a:endParaRPr>
        </a:p>
        <a:p>
          <a:r>
            <a:rPr lang="fr-FR" sz="2400">
              <a:solidFill>
                <a:srgbClr val="FF0000"/>
              </a:solidFill>
              <a:effectLst/>
              <a:latin typeface="+mn-lt"/>
              <a:ea typeface="+mn-ea"/>
              <a:cs typeface="+mn-cs"/>
            </a:rPr>
            <a:t>Il est impératif de renseigner le tableau des indicateurs et de le rendre au SMI chaque 05 du mois qui suit le mois révélé.</a:t>
          </a:r>
          <a:endParaRPr lang="fr-FR" sz="3600">
            <a:solidFill>
              <a:srgbClr val="FF0000"/>
            </a:solidFill>
            <a:effectLst/>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fr-FR" sz="1600" b="1" u="sng">
              <a:solidFill>
                <a:schemeClr val="dk1"/>
              </a:solidFill>
              <a:effectLst/>
              <a:latin typeface="Times New Roman" panose="02020603050405020304" pitchFamily="18" charset="0"/>
              <a:ea typeface="+mn-ea"/>
              <a:cs typeface="Times New Roman" panose="02020603050405020304" pitchFamily="18" charset="0"/>
            </a:rPr>
            <a:t>ACTION(S)</a:t>
          </a:r>
          <a:r>
            <a:rPr lang="fr-FR" sz="1600" b="1" u="sng" baseline="0">
              <a:solidFill>
                <a:schemeClr val="dk1"/>
              </a:solidFill>
              <a:effectLst/>
              <a:latin typeface="Times New Roman" panose="02020603050405020304" pitchFamily="18" charset="0"/>
              <a:ea typeface="+mn-ea"/>
              <a:cs typeface="Times New Roman" panose="02020603050405020304" pitchFamily="18" charset="0"/>
            </a:rPr>
            <a:t> A MENER:</a:t>
          </a:r>
          <a:endParaRPr lang="fr-FR" sz="1600">
            <a:effectLst/>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0</xdr:col>
      <xdr:colOff>1059823</xdr:colOff>
      <xdr:row>1</xdr:row>
      <xdr:rowOff>67077</xdr:rowOff>
    </xdr:from>
    <xdr:to>
      <xdr:col>1</xdr:col>
      <xdr:colOff>340740</xdr:colOff>
      <xdr:row>4</xdr:row>
      <xdr:rowOff>338473</xdr:rowOff>
    </xdr:to>
    <xdr:pic>
      <xdr:nvPicPr>
        <xdr:cNvPr id="3" name="Image 2">
          <a:extLst>
            <a:ext uri="{FF2B5EF4-FFF2-40B4-BE49-F238E27FC236}">
              <a16:creationId xmlns:a16="http://schemas.microsoft.com/office/drawing/2014/main" id="{D33354FF-15FF-4534-9795-0BAA919AC2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9823" y="238527"/>
          <a:ext cx="4243442" cy="10714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36</xdr:row>
      <xdr:rowOff>0</xdr:rowOff>
    </xdr:from>
    <xdr:to>
      <xdr:col>21</xdr:col>
      <xdr:colOff>21389</xdr:colOff>
      <xdr:row>38</xdr:row>
      <xdr:rowOff>0</xdr:rowOff>
    </xdr:to>
    <xdr:sp macro="" textlink="">
      <xdr:nvSpPr>
        <xdr:cNvPr id="2" name="ZoneTexte 1">
          <a:extLst>
            <a:ext uri="{FF2B5EF4-FFF2-40B4-BE49-F238E27FC236}">
              <a16:creationId xmlns:a16="http://schemas.microsoft.com/office/drawing/2014/main" id="{F8A625EC-7007-4697-A245-3FADE6BC5903}"/>
            </a:ext>
          </a:extLst>
        </xdr:cNvPr>
        <xdr:cNvSpPr txBox="1"/>
      </xdr:nvSpPr>
      <xdr:spPr>
        <a:xfrm>
          <a:off x="0" y="30689550"/>
          <a:ext cx="39169139"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600" b="1" u="sng">
              <a:solidFill>
                <a:sysClr val="windowText" lastClr="000000"/>
              </a:solidFill>
              <a:latin typeface="Times New Roman" panose="02020603050405020304" pitchFamily="18" charset="0"/>
              <a:cs typeface="Times New Roman" panose="02020603050405020304" pitchFamily="18" charset="0"/>
            </a:rPr>
            <a:t>COMMENTAIRES</a:t>
          </a:r>
          <a:r>
            <a:rPr lang="fr-FR" sz="1600" b="1" u="sng" baseline="0">
              <a:solidFill>
                <a:sysClr val="windowText" lastClr="000000"/>
              </a:solidFill>
              <a:latin typeface="Times New Roman" panose="02020603050405020304" pitchFamily="18" charset="0"/>
              <a:cs typeface="Times New Roman" panose="02020603050405020304" pitchFamily="18" charset="0"/>
            </a:rPr>
            <a:t>:</a:t>
          </a:r>
        </a:p>
        <a:p>
          <a:endParaRPr lang="fr-FR" sz="3600" b="1" u="sng" baseline="0">
            <a:solidFill>
              <a:srgbClr val="FF0000"/>
            </a:solidFill>
            <a:latin typeface="Times New Roman" panose="02020603050405020304" pitchFamily="18" charset="0"/>
            <a:cs typeface="Times New Roman" panose="02020603050405020304" pitchFamily="18" charset="0"/>
          </a:endParaRPr>
        </a:p>
        <a:p>
          <a:r>
            <a:rPr lang="fr-FR" sz="2400">
              <a:solidFill>
                <a:srgbClr val="FF0000"/>
              </a:solidFill>
              <a:effectLst/>
              <a:latin typeface="+mn-lt"/>
              <a:ea typeface="+mn-ea"/>
              <a:cs typeface="+mn-cs"/>
            </a:rPr>
            <a:t>Il est impératif de renseigner le tableau des indicateurs et de le rendre au SMI chaque 05 du mois qui suit le mois révélé.</a:t>
          </a:r>
          <a:endParaRPr lang="fr-FR" sz="3600">
            <a:solidFill>
              <a:srgbClr val="FF0000"/>
            </a:solidFill>
            <a:effectLst/>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fr-FR" sz="1600" b="1" u="sng">
              <a:solidFill>
                <a:schemeClr val="dk1"/>
              </a:solidFill>
              <a:effectLst/>
              <a:latin typeface="Times New Roman" panose="02020603050405020304" pitchFamily="18" charset="0"/>
              <a:ea typeface="+mn-ea"/>
              <a:cs typeface="Times New Roman" panose="02020603050405020304" pitchFamily="18" charset="0"/>
            </a:rPr>
            <a:t>ACTION(S)</a:t>
          </a:r>
          <a:r>
            <a:rPr lang="fr-FR" sz="1600" b="1" u="sng" baseline="0">
              <a:solidFill>
                <a:schemeClr val="dk1"/>
              </a:solidFill>
              <a:effectLst/>
              <a:latin typeface="Times New Roman" panose="02020603050405020304" pitchFamily="18" charset="0"/>
              <a:ea typeface="+mn-ea"/>
              <a:cs typeface="Times New Roman" panose="02020603050405020304" pitchFamily="18" charset="0"/>
            </a:rPr>
            <a:t> A MENER:</a:t>
          </a:r>
          <a:endParaRPr lang="fr-FR" sz="1600">
            <a:effectLst/>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0</xdr:col>
      <xdr:colOff>1059823</xdr:colOff>
      <xdr:row>1</xdr:row>
      <xdr:rowOff>67077</xdr:rowOff>
    </xdr:from>
    <xdr:to>
      <xdr:col>1</xdr:col>
      <xdr:colOff>340740</xdr:colOff>
      <xdr:row>4</xdr:row>
      <xdr:rowOff>338473</xdr:rowOff>
    </xdr:to>
    <xdr:pic>
      <xdr:nvPicPr>
        <xdr:cNvPr id="3" name="Image 2">
          <a:extLst>
            <a:ext uri="{FF2B5EF4-FFF2-40B4-BE49-F238E27FC236}">
              <a16:creationId xmlns:a16="http://schemas.microsoft.com/office/drawing/2014/main" id="{F493FEB9-7451-474A-804C-8FF8887287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9823" y="238527"/>
          <a:ext cx="4243442" cy="10714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37</xdr:row>
      <xdr:rowOff>0</xdr:rowOff>
    </xdr:from>
    <xdr:to>
      <xdr:col>21</xdr:col>
      <xdr:colOff>21389</xdr:colOff>
      <xdr:row>39</xdr:row>
      <xdr:rowOff>0</xdr:rowOff>
    </xdr:to>
    <xdr:sp macro="" textlink="">
      <xdr:nvSpPr>
        <xdr:cNvPr id="2" name="ZoneTexte 1">
          <a:extLst>
            <a:ext uri="{FF2B5EF4-FFF2-40B4-BE49-F238E27FC236}">
              <a16:creationId xmlns:a16="http://schemas.microsoft.com/office/drawing/2014/main" id="{066D9174-0173-41BB-AAB7-630A4A4EEE0F}"/>
            </a:ext>
          </a:extLst>
        </xdr:cNvPr>
        <xdr:cNvSpPr txBox="1"/>
      </xdr:nvSpPr>
      <xdr:spPr>
        <a:xfrm>
          <a:off x="0" y="30689550"/>
          <a:ext cx="39169139"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600" b="1" u="sng">
              <a:solidFill>
                <a:sysClr val="windowText" lastClr="000000"/>
              </a:solidFill>
              <a:latin typeface="Times New Roman" panose="02020603050405020304" pitchFamily="18" charset="0"/>
              <a:cs typeface="Times New Roman" panose="02020603050405020304" pitchFamily="18" charset="0"/>
            </a:rPr>
            <a:t>COMMENTAIRES</a:t>
          </a:r>
          <a:r>
            <a:rPr lang="fr-FR" sz="1600" b="1" u="sng" baseline="0">
              <a:solidFill>
                <a:sysClr val="windowText" lastClr="000000"/>
              </a:solidFill>
              <a:latin typeface="Times New Roman" panose="02020603050405020304" pitchFamily="18" charset="0"/>
              <a:cs typeface="Times New Roman" panose="02020603050405020304" pitchFamily="18" charset="0"/>
            </a:rPr>
            <a:t>:</a:t>
          </a:r>
        </a:p>
        <a:p>
          <a:endParaRPr lang="fr-FR" sz="3600" b="1" u="sng" baseline="0">
            <a:solidFill>
              <a:srgbClr val="FF0000"/>
            </a:solidFill>
            <a:latin typeface="Times New Roman" panose="02020603050405020304" pitchFamily="18" charset="0"/>
            <a:cs typeface="Times New Roman" panose="02020603050405020304" pitchFamily="18" charset="0"/>
          </a:endParaRPr>
        </a:p>
        <a:p>
          <a:r>
            <a:rPr lang="fr-FR" sz="2400">
              <a:solidFill>
                <a:srgbClr val="FF0000"/>
              </a:solidFill>
              <a:effectLst/>
              <a:latin typeface="+mn-lt"/>
              <a:ea typeface="+mn-ea"/>
              <a:cs typeface="+mn-cs"/>
            </a:rPr>
            <a:t>Il est impératif de renseigner le tableau des indicateurs et de le rendre au SMI chaque 05 du mois qui suit le mois révélé.</a:t>
          </a:r>
          <a:endParaRPr lang="fr-FR" sz="3600">
            <a:solidFill>
              <a:srgbClr val="FF0000"/>
            </a:solidFill>
            <a:effectLst/>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fr-FR" sz="1600" b="1" u="sng">
              <a:solidFill>
                <a:schemeClr val="dk1"/>
              </a:solidFill>
              <a:effectLst/>
              <a:latin typeface="Times New Roman" panose="02020603050405020304" pitchFamily="18" charset="0"/>
              <a:ea typeface="+mn-ea"/>
              <a:cs typeface="Times New Roman" panose="02020603050405020304" pitchFamily="18" charset="0"/>
            </a:rPr>
            <a:t>ACTION(S)</a:t>
          </a:r>
          <a:r>
            <a:rPr lang="fr-FR" sz="1600" b="1" u="sng" baseline="0">
              <a:solidFill>
                <a:schemeClr val="dk1"/>
              </a:solidFill>
              <a:effectLst/>
              <a:latin typeface="Times New Roman" panose="02020603050405020304" pitchFamily="18" charset="0"/>
              <a:ea typeface="+mn-ea"/>
              <a:cs typeface="Times New Roman" panose="02020603050405020304" pitchFamily="18" charset="0"/>
            </a:rPr>
            <a:t> A MENER:</a:t>
          </a:r>
          <a:endParaRPr lang="fr-FR" sz="1600">
            <a:effectLst/>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0</xdr:col>
      <xdr:colOff>1059823</xdr:colOff>
      <xdr:row>1</xdr:row>
      <xdr:rowOff>67077</xdr:rowOff>
    </xdr:from>
    <xdr:to>
      <xdr:col>1</xdr:col>
      <xdr:colOff>340740</xdr:colOff>
      <xdr:row>4</xdr:row>
      <xdr:rowOff>338473</xdr:rowOff>
    </xdr:to>
    <xdr:pic>
      <xdr:nvPicPr>
        <xdr:cNvPr id="3" name="Image 2">
          <a:extLst>
            <a:ext uri="{FF2B5EF4-FFF2-40B4-BE49-F238E27FC236}">
              <a16:creationId xmlns:a16="http://schemas.microsoft.com/office/drawing/2014/main" id="{D605E4F7-2C8D-4BED-92DF-3560148A5D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9823" y="238527"/>
          <a:ext cx="4243442" cy="10714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36</xdr:row>
      <xdr:rowOff>0</xdr:rowOff>
    </xdr:from>
    <xdr:to>
      <xdr:col>21</xdr:col>
      <xdr:colOff>21389</xdr:colOff>
      <xdr:row>38</xdr:row>
      <xdr:rowOff>0</xdr:rowOff>
    </xdr:to>
    <xdr:sp macro="" textlink="">
      <xdr:nvSpPr>
        <xdr:cNvPr id="2" name="ZoneTexte 1">
          <a:extLst>
            <a:ext uri="{FF2B5EF4-FFF2-40B4-BE49-F238E27FC236}">
              <a16:creationId xmlns:a16="http://schemas.microsoft.com/office/drawing/2014/main" id="{75539060-69A4-492C-A38C-D4095FAD5911}"/>
            </a:ext>
          </a:extLst>
        </xdr:cNvPr>
        <xdr:cNvSpPr txBox="1"/>
      </xdr:nvSpPr>
      <xdr:spPr>
        <a:xfrm>
          <a:off x="0" y="30689550"/>
          <a:ext cx="39169139"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600" b="1" u="sng">
              <a:solidFill>
                <a:sysClr val="windowText" lastClr="000000"/>
              </a:solidFill>
              <a:latin typeface="Times New Roman" panose="02020603050405020304" pitchFamily="18" charset="0"/>
              <a:cs typeface="Times New Roman" panose="02020603050405020304" pitchFamily="18" charset="0"/>
            </a:rPr>
            <a:t>COMMENTAIRES</a:t>
          </a:r>
          <a:r>
            <a:rPr lang="fr-FR" sz="1600" b="1" u="sng" baseline="0">
              <a:solidFill>
                <a:sysClr val="windowText" lastClr="000000"/>
              </a:solidFill>
              <a:latin typeface="Times New Roman" panose="02020603050405020304" pitchFamily="18" charset="0"/>
              <a:cs typeface="Times New Roman" panose="02020603050405020304" pitchFamily="18" charset="0"/>
            </a:rPr>
            <a:t>:</a:t>
          </a:r>
        </a:p>
        <a:p>
          <a:endParaRPr lang="fr-FR" sz="3600" b="1" u="sng" baseline="0">
            <a:solidFill>
              <a:srgbClr val="FF0000"/>
            </a:solidFill>
            <a:latin typeface="Times New Roman" panose="02020603050405020304" pitchFamily="18" charset="0"/>
            <a:cs typeface="Times New Roman" panose="02020603050405020304" pitchFamily="18" charset="0"/>
          </a:endParaRPr>
        </a:p>
        <a:p>
          <a:r>
            <a:rPr lang="fr-FR" sz="2400">
              <a:solidFill>
                <a:srgbClr val="FF0000"/>
              </a:solidFill>
              <a:effectLst/>
              <a:latin typeface="+mn-lt"/>
              <a:ea typeface="+mn-ea"/>
              <a:cs typeface="+mn-cs"/>
            </a:rPr>
            <a:t>Il est impératif de renseigner le tableau des indicateurs et de le rendre au SMI chaque 05 du mois qui suit le mois révélé.</a:t>
          </a:r>
          <a:endParaRPr lang="fr-FR" sz="3600">
            <a:solidFill>
              <a:srgbClr val="FF0000"/>
            </a:solidFill>
            <a:effectLst/>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fr-FR" sz="1600" b="1" u="sng">
              <a:solidFill>
                <a:schemeClr val="dk1"/>
              </a:solidFill>
              <a:effectLst/>
              <a:latin typeface="Times New Roman" panose="02020603050405020304" pitchFamily="18" charset="0"/>
              <a:ea typeface="+mn-ea"/>
              <a:cs typeface="Times New Roman" panose="02020603050405020304" pitchFamily="18" charset="0"/>
            </a:rPr>
            <a:t>ACTION(S)</a:t>
          </a:r>
          <a:r>
            <a:rPr lang="fr-FR" sz="1600" b="1" u="sng" baseline="0">
              <a:solidFill>
                <a:schemeClr val="dk1"/>
              </a:solidFill>
              <a:effectLst/>
              <a:latin typeface="Times New Roman" panose="02020603050405020304" pitchFamily="18" charset="0"/>
              <a:ea typeface="+mn-ea"/>
              <a:cs typeface="Times New Roman" panose="02020603050405020304" pitchFamily="18" charset="0"/>
            </a:rPr>
            <a:t> A MENER:</a:t>
          </a:r>
          <a:endParaRPr lang="fr-FR" sz="1600">
            <a:effectLst/>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0</xdr:col>
      <xdr:colOff>1059823</xdr:colOff>
      <xdr:row>1</xdr:row>
      <xdr:rowOff>67077</xdr:rowOff>
    </xdr:from>
    <xdr:to>
      <xdr:col>1</xdr:col>
      <xdr:colOff>340740</xdr:colOff>
      <xdr:row>4</xdr:row>
      <xdr:rowOff>338473</xdr:rowOff>
    </xdr:to>
    <xdr:pic>
      <xdr:nvPicPr>
        <xdr:cNvPr id="3" name="Image 2">
          <a:extLst>
            <a:ext uri="{FF2B5EF4-FFF2-40B4-BE49-F238E27FC236}">
              <a16:creationId xmlns:a16="http://schemas.microsoft.com/office/drawing/2014/main" id="{E6434420-CF18-4DA3-A617-3F5BB2F5D5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9823" y="238527"/>
          <a:ext cx="4243442" cy="10714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39</xdr:row>
      <xdr:rowOff>0</xdr:rowOff>
    </xdr:from>
    <xdr:to>
      <xdr:col>21</xdr:col>
      <xdr:colOff>21389</xdr:colOff>
      <xdr:row>41</xdr:row>
      <xdr:rowOff>0</xdr:rowOff>
    </xdr:to>
    <xdr:sp macro="" textlink="">
      <xdr:nvSpPr>
        <xdr:cNvPr id="2" name="ZoneTexte 1">
          <a:extLst>
            <a:ext uri="{FF2B5EF4-FFF2-40B4-BE49-F238E27FC236}">
              <a16:creationId xmlns:a16="http://schemas.microsoft.com/office/drawing/2014/main" id="{1EC24C38-1696-4DE0-8A9B-3BE06A51E541}"/>
            </a:ext>
          </a:extLst>
        </xdr:cNvPr>
        <xdr:cNvSpPr txBox="1"/>
      </xdr:nvSpPr>
      <xdr:spPr>
        <a:xfrm>
          <a:off x="0" y="34918650"/>
          <a:ext cx="40435964"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600" b="1" u="sng">
              <a:solidFill>
                <a:sysClr val="windowText" lastClr="000000"/>
              </a:solidFill>
              <a:latin typeface="Times New Roman" panose="02020603050405020304" pitchFamily="18" charset="0"/>
              <a:cs typeface="Times New Roman" panose="02020603050405020304" pitchFamily="18" charset="0"/>
            </a:rPr>
            <a:t>COMMENTAIRES</a:t>
          </a:r>
          <a:r>
            <a:rPr lang="fr-FR" sz="1600" b="1" u="sng" baseline="0">
              <a:solidFill>
                <a:sysClr val="windowText" lastClr="000000"/>
              </a:solidFill>
              <a:latin typeface="Times New Roman" panose="02020603050405020304" pitchFamily="18" charset="0"/>
              <a:cs typeface="Times New Roman" panose="02020603050405020304" pitchFamily="18" charset="0"/>
            </a:rPr>
            <a:t>:</a:t>
          </a:r>
          <a:endParaRPr lang="fr-FR" sz="1600" b="0" u="sng" baseline="0">
            <a:solidFill>
              <a:sysClr val="windowText" lastClr="000000"/>
            </a:solidFill>
            <a:latin typeface="Times New Roman" panose="02020603050405020304" pitchFamily="18" charset="0"/>
            <a:cs typeface="Times New Roman" panose="02020603050405020304" pitchFamily="18" charset="0"/>
          </a:endParaRPr>
        </a:p>
        <a:p>
          <a:endParaRPr lang="fr-FR" sz="3600" b="1" u="sng" baseline="0">
            <a:solidFill>
              <a:srgbClr val="FF0000"/>
            </a:solidFill>
            <a:latin typeface="Times New Roman" panose="02020603050405020304" pitchFamily="18" charset="0"/>
            <a:cs typeface="Times New Roman" panose="02020603050405020304" pitchFamily="18" charset="0"/>
          </a:endParaRPr>
        </a:p>
        <a:p>
          <a:r>
            <a:rPr lang="fr-FR" sz="2400">
              <a:solidFill>
                <a:srgbClr val="FF0000"/>
              </a:solidFill>
              <a:effectLst/>
              <a:latin typeface="+mn-lt"/>
              <a:ea typeface="+mn-ea"/>
              <a:cs typeface="+mn-cs"/>
            </a:rPr>
            <a:t>Il est impératif de renseigner le tableau des indicateurs et de le rendre au SMI chaque 05 du mois qui suit le mois révélé.</a:t>
          </a:r>
          <a:endParaRPr lang="fr-FR" sz="3600">
            <a:solidFill>
              <a:srgbClr val="FF0000"/>
            </a:solidFill>
            <a:effectLst/>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fr-FR" sz="1600" b="1" u="sng">
              <a:solidFill>
                <a:schemeClr val="dk1"/>
              </a:solidFill>
              <a:effectLst/>
              <a:latin typeface="Times New Roman" panose="02020603050405020304" pitchFamily="18" charset="0"/>
              <a:ea typeface="+mn-ea"/>
              <a:cs typeface="Times New Roman" panose="02020603050405020304" pitchFamily="18" charset="0"/>
            </a:rPr>
            <a:t>ACTION(S)</a:t>
          </a:r>
          <a:r>
            <a:rPr lang="fr-FR" sz="1600" b="1" u="sng" baseline="0">
              <a:solidFill>
                <a:schemeClr val="dk1"/>
              </a:solidFill>
              <a:effectLst/>
              <a:latin typeface="Times New Roman" panose="02020603050405020304" pitchFamily="18" charset="0"/>
              <a:ea typeface="+mn-ea"/>
              <a:cs typeface="Times New Roman" panose="02020603050405020304" pitchFamily="18" charset="0"/>
            </a:rPr>
            <a:t> A MENER:</a:t>
          </a:r>
          <a:endParaRPr lang="fr-FR" sz="1600">
            <a:effectLst/>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0</xdr:col>
      <xdr:colOff>1059823</xdr:colOff>
      <xdr:row>1</xdr:row>
      <xdr:rowOff>67077</xdr:rowOff>
    </xdr:from>
    <xdr:to>
      <xdr:col>1</xdr:col>
      <xdr:colOff>1246776</xdr:colOff>
      <xdr:row>4</xdr:row>
      <xdr:rowOff>338473</xdr:rowOff>
    </xdr:to>
    <xdr:pic>
      <xdr:nvPicPr>
        <xdr:cNvPr id="3" name="Image 2">
          <a:extLst>
            <a:ext uri="{FF2B5EF4-FFF2-40B4-BE49-F238E27FC236}">
              <a16:creationId xmlns:a16="http://schemas.microsoft.com/office/drawing/2014/main" id="{809C643D-9E7A-4F45-B85B-3C5FA9EB10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9823" y="238527"/>
          <a:ext cx="4244603" cy="10714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0</xdr:rowOff>
    </xdr:from>
    <xdr:to>
      <xdr:col>21</xdr:col>
      <xdr:colOff>21389</xdr:colOff>
      <xdr:row>34</xdr:row>
      <xdr:rowOff>0</xdr:rowOff>
    </xdr:to>
    <xdr:sp macro="" textlink="">
      <xdr:nvSpPr>
        <xdr:cNvPr id="2" name="ZoneTexte 1">
          <a:extLst>
            <a:ext uri="{FF2B5EF4-FFF2-40B4-BE49-F238E27FC236}">
              <a16:creationId xmlns:a16="http://schemas.microsoft.com/office/drawing/2014/main" id="{DFB9EC4D-9B34-40B3-9688-FD72247EFAA5}"/>
            </a:ext>
          </a:extLst>
        </xdr:cNvPr>
        <xdr:cNvSpPr txBox="1"/>
      </xdr:nvSpPr>
      <xdr:spPr>
        <a:xfrm>
          <a:off x="0" y="30689550"/>
          <a:ext cx="40902689"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600" b="1" u="sng">
              <a:solidFill>
                <a:sysClr val="windowText" lastClr="000000"/>
              </a:solidFill>
              <a:latin typeface="Times New Roman" panose="02020603050405020304" pitchFamily="18" charset="0"/>
              <a:cs typeface="Times New Roman" panose="02020603050405020304" pitchFamily="18" charset="0"/>
            </a:rPr>
            <a:t>COMMENTAIRES</a:t>
          </a:r>
          <a:r>
            <a:rPr lang="fr-FR" sz="1600" b="1" u="sng" baseline="0">
              <a:solidFill>
                <a:sysClr val="windowText" lastClr="000000"/>
              </a:solidFill>
              <a:latin typeface="Times New Roman" panose="02020603050405020304" pitchFamily="18" charset="0"/>
              <a:cs typeface="Times New Roman" panose="02020603050405020304" pitchFamily="18" charset="0"/>
            </a:rPr>
            <a:t>:</a:t>
          </a:r>
        </a:p>
        <a:p>
          <a:endParaRPr lang="fr-FR" sz="3600" b="1" u="sng" baseline="0">
            <a:solidFill>
              <a:srgbClr val="FF0000"/>
            </a:solidFill>
            <a:latin typeface="Times New Roman" panose="02020603050405020304" pitchFamily="18" charset="0"/>
            <a:cs typeface="Times New Roman" panose="02020603050405020304" pitchFamily="18" charset="0"/>
          </a:endParaRPr>
        </a:p>
        <a:p>
          <a:r>
            <a:rPr lang="fr-FR" sz="2400">
              <a:solidFill>
                <a:srgbClr val="FF0000"/>
              </a:solidFill>
              <a:effectLst/>
              <a:latin typeface="+mn-lt"/>
              <a:ea typeface="+mn-ea"/>
              <a:cs typeface="+mn-cs"/>
            </a:rPr>
            <a:t>Il est impératif de renseigner le tableau des indicateurs et de le rendre au SMI chaque 05 du mois qui suit le mois révélé.</a:t>
          </a:r>
          <a:endParaRPr lang="fr-FR" sz="3600">
            <a:solidFill>
              <a:srgbClr val="FF0000"/>
            </a:solidFill>
            <a:effectLst/>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fr-FR" sz="1600" b="1" u="sng">
              <a:solidFill>
                <a:schemeClr val="dk1"/>
              </a:solidFill>
              <a:effectLst/>
              <a:latin typeface="Times New Roman" panose="02020603050405020304" pitchFamily="18" charset="0"/>
              <a:ea typeface="+mn-ea"/>
              <a:cs typeface="Times New Roman" panose="02020603050405020304" pitchFamily="18" charset="0"/>
            </a:rPr>
            <a:t>ACTION(S)</a:t>
          </a:r>
          <a:r>
            <a:rPr lang="fr-FR" sz="1600" b="1" u="sng" baseline="0">
              <a:solidFill>
                <a:schemeClr val="dk1"/>
              </a:solidFill>
              <a:effectLst/>
              <a:latin typeface="Times New Roman" panose="02020603050405020304" pitchFamily="18" charset="0"/>
              <a:ea typeface="+mn-ea"/>
              <a:cs typeface="Times New Roman" panose="02020603050405020304" pitchFamily="18" charset="0"/>
            </a:rPr>
            <a:t> A MENER:</a:t>
          </a:r>
          <a:endParaRPr lang="fr-FR" sz="1600">
            <a:effectLst/>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a:p>
          <a:pPr algn="l"/>
          <a:endParaRPr lang="fr-FR" sz="1600" u="none">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editAs="oneCell">
    <xdr:from>
      <xdr:col>0</xdr:col>
      <xdr:colOff>1059823</xdr:colOff>
      <xdr:row>1</xdr:row>
      <xdr:rowOff>67078</xdr:rowOff>
    </xdr:from>
    <xdr:to>
      <xdr:col>0</xdr:col>
      <xdr:colOff>2769615</xdr:colOff>
      <xdr:row>4</xdr:row>
      <xdr:rowOff>295276</xdr:rowOff>
    </xdr:to>
    <xdr:pic>
      <xdr:nvPicPr>
        <xdr:cNvPr id="3" name="Image 2">
          <a:extLst>
            <a:ext uri="{FF2B5EF4-FFF2-40B4-BE49-F238E27FC236}">
              <a16:creationId xmlns:a16="http://schemas.microsoft.com/office/drawing/2014/main" id="{E0950416-D406-4772-AD5D-F056D6B6B8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9823" y="238528"/>
          <a:ext cx="1709792" cy="102829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showGridLines="0" topLeftCell="E12" zoomScale="40" zoomScaleNormal="40" workbookViewId="0">
      <selection activeCell="S21" sqref="S21"/>
    </sheetView>
  </sheetViews>
  <sheetFormatPr baseColWidth="10" defaultColWidth="4.28515625" defaultRowHeight="12.75" x14ac:dyDescent="0.2"/>
  <cols>
    <col min="1" max="1" width="74.42578125" style="1" bestFit="1" customWidth="1"/>
    <col min="2" max="2" width="58.28515625" style="2" customWidth="1"/>
    <col min="3" max="3" width="85.7109375" style="2" customWidth="1"/>
    <col min="4" max="4" width="54.7109375" style="1" customWidth="1"/>
    <col min="5" max="20" width="17.7109375" style="1" customWidth="1"/>
    <col min="21" max="21" width="49.140625" style="1" customWidth="1"/>
    <col min="22" max="22" width="28.28515625" style="3" customWidth="1"/>
    <col min="23" max="16384" width="4.28515625" style="1"/>
  </cols>
  <sheetData>
    <row r="1" spans="1:23" ht="13.5" thickBot="1" x14ac:dyDescent="0.25"/>
    <row r="2" spans="1:23" ht="30.75" customHeight="1" x14ac:dyDescent="0.2">
      <c r="A2" s="166"/>
      <c r="B2" s="167"/>
      <c r="C2" s="167"/>
      <c r="D2" s="168"/>
      <c r="E2" s="175" t="s">
        <v>13</v>
      </c>
      <c r="F2" s="176"/>
      <c r="G2" s="176"/>
      <c r="H2" s="176"/>
      <c r="I2" s="176"/>
      <c r="J2" s="176"/>
      <c r="K2" s="176"/>
      <c r="L2" s="176"/>
      <c r="M2" s="176"/>
      <c r="N2" s="176"/>
      <c r="O2" s="176"/>
      <c r="P2" s="176"/>
      <c r="Q2" s="176"/>
      <c r="R2" s="176"/>
      <c r="S2" s="176"/>
      <c r="T2" s="176"/>
      <c r="U2" s="177"/>
      <c r="V2" s="184" t="s">
        <v>22</v>
      </c>
      <c r="W2" s="185"/>
    </row>
    <row r="3" spans="1:23" ht="16.5" customHeight="1" x14ac:dyDescent="0.2">
      <c r="A3" s="169"/>
      <c r="B3" s="170"/>
      <c r="C3" s="170"/>
      <c r="D3" s="171"/>
      <c r="E3" s="178"/>
      <c r="F3" s="179"/>
      <c r="G3" s="179"/>
      <c r="H3" s="179"/>
      <c r="I3" s="179"/>
      <c r="J3" s="179"/>
      <c r="K3" s="179"/>
      <c r="L3" s="179"/>
      <c r="M3" s="179"/>
      <c r="N3" s="179"/>
      <c r="O3" s="179"/>
      <c r="P3" s="179"/>
      <c r="Q3" s="179"/>
      <c r="R3" s="179"/>
      <c r="S3" s="179"/>
      <c r="T3" s="179"/>
      <c r="U3" s="180"/>
      <c r="V3" s="186" t="s">
        <v>15</v>
      </c>
      <c r="W3" s="187"/>
    </row>
    <row r="4" spans="1:23" ht="15.75" customHeight="1" x14ac:dyDescent="0.2">
      <c r="A4" s="169"/>
      <c r="B4" s="170"/>
      <c r="C4" s="170"/>
      <c r="D4" s="171"/>
      <c r="E4" s="178"/>
      <c r="F4" s="179"/>
      <c r="G4" s="179"/>
      <c r="H4" s="179"/>
      <c r="I4" s="179"/>
      <c r="J4" s="179"/>
      <c r="K4" s="179"/>
      <c r="L4" s="179"/>
      <c r="M4" s="179"/>
      <c r="N4" s="179"/>
      <c r="O4" s="179"/>
      <c r="P4" s="179"/>
      <c r="Q4" s="179"/>
      <c r="R4" s="179"/>
      <c r="S4" s="179"/>
      <c r="T4" s="179"/>
      <c r="U4" s="180"/>
      <c r="V4" s="186" t="s">
        <v>16</v>
      </c>
      <c r="W4" s="187"/>
    </row>
    <row r="5" spans="1:23" ht="30" customHeight="1" thickBot="1" x14ac:dyDescent="0.25">
      <c r="A5" s="172"/>
      <c r="B5" s="173"/>
      <c r="C5" s="173"/>
      <c r="D5" s="174"/>
      <c r="E5" s="181"/>
      <c r="F5" s="182"/>
      <c r="G5" s="182"/>
      <c r="H5" s="182"/>
      <c r="I5" s="182"/>
      <c r="J5" s="182"/>
      <c r="K5" s="182"/>
      <c r="L5" s="182"/>
      <c r="M5" s="182"/>
      <c r="N5" s="182"/>
      <c r="O5" s="182"/>
      <c r="P5" s="182"/>
      <c r="Q5" s="182"/>
      <c r="R5" s="182"/>
      <c r="S5" s="182"/>
      <c r="T5" s="182"/>
      <c r="U5" s="183"/>
      <c r="V5" s="188" t="s">
        <v>17</v>
      </c>
      <c r="W5" s="189"/>
    </row>
    <row r="6" spans="1:23" ht="27.75" x14ac:dyDescent="0.4">
      <c r="B6" s="4"/>
      <c r="C6" s="4"/>
      <c r="D6" s="5"/>
      <c r="E6" s="6"/>
      <c r="F6" s="6"/>
      <c r="G6" s="6"/>
      <c r="H6" s="7"/>
      <c r="I6" s="7"/>
      <c r="J6" s="7"/>
      <c r="K6" s="7"/>
      <c r="L6" s="7"/>
      <c r="O6" s="8"/>
      <c r="P6" s="8"/>
      <c r="Q6" s="8"/>
      <c r="R6" s="8"/>
      <c r="S6" s="8"/>
      <c r="T6" s="8"/>
      <c r="U6" s="7"/>
    </row>
    <row r="7" spans="1:23" ht="30.75" x14ac:dyDescent="0.2">
      <c r="B7" s="1"/>
      <c r="C7" s="1"/>
      <c r="D7" s="9"/>
      <c r="E7" s="9"/>
      <c r="F7" s="9"/>
      <c r="G7" s="10"/>
      <c r="H7" s="11"/>
      <c r="I7" s="11"/>
      <c r="J7" s="11"/>
      <c r="K7" s="11"/>
      <c r="L7" s="11"/>
      <c r="M7" s="11"/>
      <c r="N7" s="11"/>
      <c r="O7" s="11"/>
      <c r="P7" s="11"/>
      <c r="Q7" s="11"/>
      <c r="R7" s="11"/>
      <c r="S7" s="11"/>
      <c r="T7" s="11"/>
      <c r="U7" s="11"/>
    </row>
    <row r="8" spans="1:23" ht="30.75" x14ac:dyDescent="0.2">
      <c r="A8" s="154" t="s">
        <v>23</v>
      </c>
      <c r="B8" s="154"/>
      <c r="C8" s="154"/>
      <c r="D8" s="154"/>
      <c r="E8" s="154"/>
      <c r="F8" s="154"/>
      <c r="G8" s="154"/>
      <c r="H8" s="154"/>
      <c r="I8" s="154"/>
      <c r="J8" s="154"/>
      <c r="K8" s="154"/>
      <c r="L8" s="154"/>
      <c r="M8" s="154"/>
      <c r="N8" s="154"/>
      <c r="O8" s="154"/>
      <c r="P8" s="154"/>
      <c r="Q8" s="154"/>
      <c r="R8" s="154"/>
      <c r="S8" s="154"/>
      <c r="T8" s="154"/>
      <c r="U8" s="154"/>
    </row>
    <row r="9" spans="1:23" ht="132.75" customHeight="1" x14ac:dyDescent="0.2">
      <c r="A9" s="155" t="s">
        <v>74</v>
      </c>
      <c r="B9" s="154"/>
      <c r="C9" s="154"/>
      <c r="D9" s="154"/>
      <c r="E9" s="154"/>
      <c r="F9" s="154"/>
      <c r="G9" s="154"/>
      <c r="H9" s="154"/>
      <c r="I9" s="154"/>
      <c r="J9" s="154"/>
      <c r="K9" s="154"/>
      <c r="L9" s="154"/>
      <c r="M9" s="154"/>
      <c r="N9" s="154"/>
      <c r="O9" s="154"/>
      <c r="P9" s="154"/>
      <c r="Q9" s="154"/>
      <c r="R9" s="154"/>
      <c r="S9" s="154"/>
      <c r="T9" s="154"/>
      <c r="U9" s="154"/>
    </row>
    <row r="10" spans="1:23" ht="27.75" x14ac:dyDescent="0.2">
      <c r="B10" s="1"/>
      <c r="C10" s="1"/>
      <c r="D10" s="12"/>
      <c r="E10" s="12"/>
      <c r="F10" s="12"/>
      <c r="G10" s="12"/>
      <c r="H10" s="12"/>
      <c r="I10" s="12"/>
      <c r="J10" s="12"/>
      <c r="K10" s="12"/>
      <c r="L10" s="12"/>
      <c r="M10" s="12"/>
      <c r="N10" s="12"/>
      <c r="O10" s="12"/>
      <c r="P10" s="12"/>
      <c r="Q10" s="12"/>
      <c r="R10" s="12"/>
      <c r="S10" s="12"/>
      <c r="T10" s="12"/>
      <c r="U10" s="13"/>
    </row>
    <row r="11" spans="1:23" ht="27.75" x14ac:dyDescent="0.2">
      <c r="A11" s="156" t="s">
        <v>53</v>
      </c>
      <c r="B11" s="156"/>
      <c r="C11" s="14"/>
      <c r="D11" s="12"/>
      <c r="E11" s="12"/>
      <c r="F11" s="12"/>
      <c r="G11" s="12"/>
      <c r="I11" s="12"/>
      <c r="J11" s="12"/>
      <c r="K11" s="12"/>
      <c r="L11" s="12"/>
      <c r="M11" s="12"/>
      <c r="N11" s="12"/>
      <c r="O11" s="12"/>
      <c r="P11" s="12"/>
      <c r="Q11" s="12"/>
      <c r="R11" s="12"/>
      <c r="S11" s="12"/>
      <c r="T11" s="12"/>
      <c r="U11" s="13"/>
    </row>
    <row r="12" spans="1:23" ht="45.75" customHeight="1" x14ac:dyDescent="0.2">
      <c r="A12" s="15" t="s">
        <v>54</v>
      </c>
      <c r="B12" s="14" t="s">
        <v>18</v>
      </c>
      <c r="C12" s="14"/>
      <c r="D12" s="12"/>
      <c r="E12" s="12"/>
      <c r="F12" s="12"/>
      <c r="G12" s="12"/>
      <c r="H12" s="15"/>
      <c r="I12" s="12"/>
      <c r="J12" s="12"/>
      <c r="K12" s="12"/>
      <c r="L12" s="12"/>
      <c r="M12" s="12"/>
      <c r="N12" s="12"/>
      <c r="O12" s="12"/>
      <c r="P12" s="12"/>
      <c r="Q12" s="12"/>
      <c r="R12" s="12"/>
      <c r="S12" s="12"/>
      <c r="T12" s="12"/>
      <c r="U12" s="13"/>
    </row>
    <row r="13" spans="1:23" ht="19.5" customHeight="1" x14ac:dyDescent="0.2"/>
    <row r="14" spans="1:23" ht="20.100000000000001" customHeight="1" x14ac:dyDescent="0.2">
      <c r="B14" s="16" t="s">
        <v>0</v>
      </c>
      <c r="C14" s="16"/>
      <c r="D14" s="16"/>
      <c r="E14" s="16"/>
      <c r="F14" s="16"/>
      <c r="G14" s="16"/>
      <c r="H14" s="16"/>
      <c r="I14" s="16"/>
      <c r="J14" s="16"/>
      <c r="K14" s="16"/>
      <c r="L14" s="16"/>
      <c r="M14" s="16"/>
      <c r="N14" s="16"/>
      <c r="O14" s="16"/>
      <c r="P14" s="16"/>
      <c r="Q14" s="16"/>
      <c r="R14" s="16"/>
      <c r="S14" s="16"/>
      <c r="T14" s="16"/>
      <c r="U14" s="16"/>
    </row>
    <row r="15" spans="1:23" ht="20.100000000000001" customHeight="1" x14ac:dyDescent="0.2">
      <c r="B15" s="16" t="s">
        <v>0</v>
      </c>
      <c r="C15" s="16"/>
      <c r="D15" s="16"/>
      <c r="E15" s="16"/>
      <c r="F15" s="16"/>
      <c r="G15" s="16"/>
      <c r="H15" s="16"/>
      <c r="I15" s="16"/>
      <c r="J15" s="16"/>
      <c r="K15" s="16"/>
      <c r="L15" s="16"/>
      <c r="M15" s="16"/>
      <c r="N15" s="16"/>
      <c r="O15" s="16"/>
      <c r="P15" s="16"/>
      <c r="Q15" s="16"/>
      <c r="R15" s="16"/>
      <c r="S15" s="16"/>
      <c r="T15" s="16"/>
      <c r="U15" s="16"/>
    </row>
    <row r="16" spans="1:23" ht="20.100000000000001" customHeight="1" x14ac:dyDescent="0.2">
      <c r="B16" s="16"/>
      <c r="C16" s="16"/>
      <c r="D16" s="16"/>
      <c r="E16" s="16"/>
      <c r="F16" s="16"/>
      <c r="G16" s="16"/>
      <c r="H16" s="16"/>
      <c r="I16" s="16"/>
      <c r="J16" s="16"/>
      <c r="K16" s="16"/>
      <c r="L16" s="16"/>
      <c r="M16" s="16"/>
      <c r="N16" s="16"/>
      <c r="O16" s="16"/>
      <c r="P16" s="16"/>
      <c r="Q16" s="16"/>
      <c r="R16" s="16"/>
      <c r="S16" s="16"/>
      <c r="T16" s="16"/>
      <c r="U16" s="16"/>
    </row>
    <row r="17" spans="1:22" ht="20.100000000000001" customHeight="1" x14ac:dyDescent="0.2">
      <c r="A17" s="144" t="s">
        <v>1</v>
      </c>
      <c r="B17" s="144" t="s">
        <v>2</v>
      </c>
      <c r="C17" s="157" t="s">
        <v>6</v>
      </c>
      <c r="D17" s="159" t="s">
        <v>12</v>
      </c>
      <c r="E17" s="160"/>
      <c r="F17" s="161"/>
      <c r="G17" s="165" t="s">
        <v>3</v>
      </c>
      <c r="H17" s="17"/>
      <c r="I17" s="17"/>
      <c r="J17" s="17"/>
      <c r="K17" s="17"/>
      <c r="L17" s="17"/>
      <c r="M17" s="17"/>
      <c r="N17" s="17"/>
      <c r="O17" s="17"/>
      <c r="P17" s="17"/>
      <c r="Q17" s="17"/>
      <c r="R17" s="17"/>
      <c r="S17" s="17"/>
      <c r="T17" s="144" t="s">
        <v>4</v>
      </c>
      <c r="U17" s="157" t="s">
        <v>5</v>
      </c>
      <c r="V17" s="144" t="s">
        <v>7</v>
      </c>
    </row>
    <row r="18" spans="1:22" s="18" customFormat="1" ht="15" customHeight="1" x14ac:dyDescent="0.25">
      <c r="A18" s="144"/>
      <c r="B18" s="144"/>
      <c r="C18" s="158"/>
      <c r="D18" s="162"/>
      <c r="E18" s="163"/>
      <c r="F18" s="164"/>
      <c r="G18" s="165"/>
      <c r="H18" s="145" t="s">
        <v>8</v>
      </c>
      <c r="I18" s="146"/>
      <c r="J18" s="146"/>
      <c r="K18" s="146"/>
      <c r="L18" s="146"/>
      <c r="M18" s="146"/>
      <c r="N18" s="146"/>
      <c r="O18" s="146"/>
      <c r="P18" s="146"/>
      <c r="Q18" s="146"/>
      <c r="R18" s="146"/>
      <c r="S18" s="147"/>
      <c r="T18" s="144"/>
      <c r="U18" s="158"/>
      <c r="V18" s="144"/>
    </row>
    <row r="19" spans="1:22" s="18" customFormat="1" ht="18" customHeight="1" x14ac:dyDescent="0.25">
      <c r="A19" s="144"/>
      <c r="B19" s="144"/>
      <c r="C19" s="158"/>
      <c r="D19" s="151" t="s">
        <v>9</v>
      </c>
      <c r="E19" s="151" t="s">
        <v>10</v>
      </c>
      <c r="F19" s="151" t="s">
        <v>11</v>
      </c>
      <c r="G19" s="165"/>
      <c r="H19" s="148"/>
      <c r="I19" s="149"/>
      <c r="J19" s="149"/>
      <c r="K19" s="149"/>
      <c r="L19" s="149"/>
      <c r="M19" s="149"/>
      <c r="N19" s="149"/>
      <c r="O19" s="149"/>
      <c r="P19" s="149"/>
      <c r="Q19" s="149"/>
      <c r="R19" s="149"/>
      <c r="S19" s="150"/>
      <c r="T19" s="144"/>
      <c r="U19" s="158"/>
      <c r="V19" s="144"/>
    </row>
    <row r="20" spans="1:22" s="19" customFormat="1" ht="33.950000000000003" customHeight="1" thickBot="1" x14ac:dyDescent="0.4">
      <c r="A20" s="144"/>
      <c r="B20" s="157"/>
      <c r="C20" s="158"/>
      <c r="D20" s="152"/>
      <c r="E20" s="153"/>
      <c r="F20" s="152"/>
      <c r="G20" s="165"/>
      <c r="H20" s="58">
        <v>45658</v>
      </c>
      <c r="I20" s="58">
        <v>45689</v>
      </c>
      <c r="J20" s="58">
        <v>45717</v>
      </c>
      <c r="K20" s="58">
        <v>45748</v>
      </c>
      <c r="L20" s="58">
        <v>45778</v>
      </c>
      <c r="M20" s="58">
        <v>45809</v>
      </c>
      <c r="N20" s="58">
        <v>45839</v>
      </c>
      <c r="O20" s="58">
        <v>45870</v>
      </c>
      <c r="P20" s="58">
        <v>45901</v>
      </c>
      <c r="Q20" s="58">
        <v>45931</v>
      </c>
      <c r="R20" s="58">
        <v>45962</v>
      </c>
      <c r="S20" s="58">
        <v>45992</v>
      </c>
      <c r="T20" s="144"/>
      <c r="U20" s="158"/>
      <c r="V20" s="144"/>
    </row>
    <row r="21" spans="1:22" s="26" customFormat="1" ht="105.75" customHeight="1" thickBot="1" x14ac:dyDescent="0.4">
      <c r="A21" s="20">
        <v>1</v>
      </c>
      <c r="B21" s="21" t="s">
        <v>24</v>
      </c>
      <c r="C21" s="22" t="s">
        <v>58</v>
      </c>
      <c r="D21" s="142" t="s">
        <v>57</v>
      </c>
      <c r="E21" s="23" t="s">
        <v>20</v>
      </c>
      <c r="F21" s="32" t="s">
        <v>76</v>
      </c>
      <c r="G21" s="51" t="s">
        <v>14</v>
      </c>
      <c r="H21" s="52">
        <v>0.90700000000000003</v>
      </c>
      <c r="I21" s="52">
        <v>0.73599999999999999</v>
      </c>
      <c r="J21" s="52">
        <v>0.77100000000000002</v>
      </c>
      <c r="K21" s="52">
        <v>0.94</v>
      </c>
      <c r="L21" s="52">
        <v>0.92900000000000005</v>
      </c>
      <c r="M21" s="52">
        <v>0.94</v>
      </c>
      <c r="N21" s="52">
        <v>0.77200000000000002</v>
      </c>
      <c r="O21" s="52">
        <v>0.71</v>
      </c>
      <c r="P21" s="52">
        <v>0.88</v>
      </c>
      <c r="Q21" s="52">
        <v>0.86</v>
      </c>
      <c r="R21" s="52">
        <v>0.87</v>
      </c>
      <c r="S21" s="52">
        <v>0.75</v>
      </c>
      <c r="T21" s="53">
        <f>AVERAGE(H21:S21)</f>
        <v>0.83875</v>
      </c>
      <c r="U21" s="24"/>
      <c r="V21" s="25" t="s">
        <v>55</v>
      </c>
    </row>
    <row r="22" spans="1:22" s="26" customFormat="1" ht="105.75" customHeight="1" thickBot="1" x14ac:dyDescent="0.4">
      <c r="A22" s="20">
        <v>2</v>
      </c>
      <c r="B22" s="21" t="s">
        <v>25</v>
      </c>
      <c r="C22" s="22" t="s">
        <v>59</v>
      </c>
      <c r="D22" s="143"/>
      <c r="E22" s="27" t="s">
        <v>47</v>
      </c>
      <c r="F22" s="54" t="s">
        <v>46</v>
      </c>
      <c r="G22" s="51" t="s">
        <v>14</v>
      </c>
      <c r="H22" s="52">
        <v>0.96499999999999997</v>
      </c>
      <c r="I22" s="52">
        <v>0.88400000000000001</v>
      </c>
      <c r="J22" s="52">
        <v>0.90200000000000002</v>
      </c>
      <c r="K22" s="52">
        <v>0.96699999999999997</v>
      </c>
      <c r="L22" s="52">
        <v>0.97899999999999998</v>
      </c>
      <c r="M22" s="52">
        <v>0.97399999999999998</v>
      </c>
      <c r="N22" s="52">
        <v>0.89700000000000002</v>
      </c>
      <c r="O22" s="52">
        <v>0.83</v>
      </c>
      <c r="P22" s="52">
        <v>0.95</v>
      </c>
      <c r="Q22" s="52">
        <v>0.92</v>
      </c>
      <c r="R22" s="52">
        <v>0.93</v>
      </c>
      <c r="S22" s="52">
        <v>0.85</v>
      </c>
      <c r="T22" s="53">
        <f>AVERAGE(H22:S22)</f>
        <v>0.92066666666666663</v>
      </c>
      <c r="U22" s="24"/>
      <c r="V22" s="25" t="s">
        <v>55</v>
      </c>
    </row>
    <row r="23" spans="1:22" s="26" customFormat="1" ht="136.5" customHeight="1" thickBot="1" x14ac:dyDescent="0.4">
      <c r="A23" s="20">
        <v>3</v>
      </c>
      <c r="B23" s="21" t="s">
        <v>56</v>
      </c>
      <c r="C23" s="22" t="s">
        <v>38</v>
      </c>
      <c r="D23" s="28" t="s">
        <v>69</v>
      </c>
      <c r="E23" s="27" t="s">
        <v>47</v>
      </c>
      <c r="F23" s="54" t="s">
        <v>20</v>
      </c>
      <c r="G23" s="51" t="s">
        <v>14</v>
      </c>
      <c r="H23" s="52">
        <v>0.97</v>
      </c>
      <c r="I23" s="52">
        <v>7.0000000000000007E-2</v>
      </c>
      <c r="J23" s="52">
        <v>0.97</v>
      </c>
      <c r="K23" s="52">
        <v>0.97</v>
      </c>
      <c r="L23" s="52">
        <v>0.97</v>
      </c>
      <c r="M23" s="52">
        <v>0.97</v>
      </c>
      <c r="N23" s="52">
        <v>0.97</v>
      </c>
      <c r="O23" s="52">
        <v>0.97</v>
      </c>
      <c r="P23" s="52">
        <v>0.98</v>
      </c>
      <c r="Q23" s="52">
        <v>0.97</v>
      </c>
      <c r="R23" s="52">
        <v>0.97</v>
      </c>
      <c r="S23" s="52">
        <v>0.97</v>
      </c>
      <c r="T23" s="53">
        <f>AVERAGE(H23:S23)</f>
        <v>0.89583333333333337</v>
      </c>
      <c r="U23" s="24"/>
      <c r="V23" s="25" t="s">
        <v>55</v>
      </c>
    </row>
    <row r="24" spans="1:22" s="26" customFormat="1" ht="105.75" customHeight="1" thickBot="1" x14ac:dyDescent="0.4">
      <c r="A24" s="20">
        <v>4</v>
      </c>
      <c r="B24" s="21" t="s">
        <v>26</v>
      </c>
      <c r="C24" s="22" t="s">
        <v>39</v>
      </c>
      <c r="D24" s="28" t="s">
        <v>57</v>
      </c>
      <c r="E24" s="27" t="s">
        <v>77</v>
      </c>
      <c r="F24" s="32" t="s">
        <v>78</v>
      </c>
      <c r="G24" s="51" t="s">
        <v>14</v>
      </c>
      <c r="H24" s="52">
        <v>7.0000000000000007E-2</v>
      </c>
      <c r="I24" s="52">
        <v>0.2</v>
      </c>
      <c r="J24" s="52">
        <v>0.16</v>
      </c>
      <c r="K24" s="52">
        <v>0.06</v>
      </c>
      <c r="L24" s="52">
        <v>0.04</v>
      </c>
      <c r="M24" s="52">
        <v>0.05</v>
      </c>
      <c r="N24" s="52">
        <v>0.14899999999999999</v>
      </c>
      <c r="O24" s="52">
        <v>0.152</v>
      </c>
      <c r="P24" s="52">
        <v>7.0000000000000007E-2</v>
      </c>
      <c r="Q24" s="52">
        <v>0.08</v>
      </c>
      <c r="R24" s="52">
        <v>7.5700000000000003E-2</v>
      </c>
      <c r="S24" s="52">
        <v>0.15</v>
      </c>
      <c r="T24" s="53">
        <f>AVERAGE(H24:S24)</f>
        <v>0.10472500000000001</v>
      </c>
      <c r="U24" s="24"/>
      <c r="V24" s="25" t="s">
        <v>55</v>
      </c>
    </row>
    <row r="25" spans="1:22" s="26" customFormat="1" ht="105.75" customHeight="1" thickBot="1" x14ac:dyDescent="0.4">
      <c r="A25" s="20">
        <v>5</v>
      </c>
      <c r="B25" s="21" t="s">
        <v>27</v>
      </c>
      <c r="C25" s="29" t="s">
        <v>40</v>
      </c>
      <c r="D25" s="28" t="s">
        <v>60</v>
      </c>
      <c r="E25" s="27" t="s">
        <v>20</v>
      </c>
      <c r="F25" s="51" t="s">
        <v>14</v>
      </c>
      <c r="G25" s="51" t="s">
        <v>14</v>
      </c>
      <c r="H25" s="52">
        <v>0.93</v>
      </c>
      <c r="I25" s="52">
        <v>0.81</v>
      </c>
      <c r="J25" s="52">
        <v>0.85</v>
      </c>
      <c r="K25" s="52">
        <v>0.94</v>
      </c>
      <c r="L25" s="52">
        <v>0.96</v>
      </c>
      <c r="M25" s="52">
        <v>0.95</v>
      </c>
      <c r="N25" s="52">
        <v>0.84399999999999997</v>
      </c>
      <c r="O25" s="52">
        <v>0.83</v>
      </c>
      <c r="P25" s="52">
        <v>0.93</v>
      </c>
      <c r="Q25" s="52">
        <v>0.92</v>
      </c>
      <c r="R25" s="52">
        <v>0.93</v>
      </c>
      <c r="S25" s="52">
        <v>0.87</v>
      </c>
      <c r="T25" s="53">
        <f>AVERAGE(H25:S25)</f>
        <v>0.89699999999999991</v>
      </c>
      <c r="U25" s="24"/>
      <c r="V25" s="25" t="s">
        <v>55</v>
      </c>
    </row>
    <row r="26" spans="1:22" s="33" customFormat="1" ht="129.75" customHeight="1" thickBot="1" x14ac:dyDescent="0.3">
      <c r="A26" s="20">
        <v>6</v>
      </c>
      <c r="B26" s="21" t="s">
        <v>28</v>
      </c>
      <c r="C26" s="30" t="s">
        <v>72</v>
      </c>
      <c r="D26" s="28" t="s">
        <v>61</v>
      </c>
      <c r="E26" s="31" t="s">
        <v>48</v>
      </c>
      <c r="F26" s="32" t="s">
        <v>79</v>
      </c>
      <c r="G26" s="51" t="s">
        <v>14</v>
      </c>
      <c r="H26" s="55">
        <v>136</v>
      </c>
      <c r="I26" s="55">
        <v>156</v>
      </c>
      <c r="J26" s="55">
        <v>153</v>
      </c>
      <c r="K26" s="55">
        <v>158</v>
      </c>
      <c r="L26" s="55">
        <v>149</v>
      </c>
      <c r="M26" s="55">
        <v>148</v>
      </c>
      <c r="N26" s="55">
        <v>165</v>
      </c>
      <c r="O26" s="55">
        <v>167</v>
      </c>
      <c r="P26" s="55">
        <v>167</v>
      </c>
      <c r="Q26" s="55">
        <v>165</v>
      </c>
      <c r="R26" s="55">
        <v>156.954055994257</v>
      </c>
      <c r="S26" s="55">
        <v>152</v>
      </c>
      <c r="T26" s="56">
        <f t="shared" ref="T26:T35" si="0">AVERAGE(H26:S26)</f>
        <v>156.07950466618809</v>
      </c>
      <c r="U26" s="24"/>
      <c r="V26" s="25" t="s">
        <v>55</v>
      </c>
    </row>
    <row r="27" spans="1:22" s="33" customFormat="1" ht="117" customHeight="1" thickBot="1" x14ac:dyDescent="0.3">
      <c r="A27" s="20">
        <v>7</v>
      </c>
      <c r="B27" s="21" t="s">
        <v>29</v>
      </c>
      <c r="C27" s="34"/>
      <c r="D27" s="28" t="s">
        <v>62</v>
      </c>
      <c r="E27" s="23" t="s">
        <v>50</v>
      </c>
      <c r="F27" s="32" t="s">
        <v>49</v>
      </c>
      <c r="G27" s="51" t="s">
        <v>14</v>
      </c>
      <c r="H27" s="55">
        <v>13</v>
      </c>
      <c r="I27" s="55">
        <v>35</v>
      </c>
      <c r="J27" s="55">
        <v>35</v>
      </c>
      <c r="K27" s="55">
        <v>13</v>
      </c>
      <c r="L27" s="55">
        <v>9</v>
      </c>
      <c r="M27" s="55">
        <v>18</v>
      </c>
      <c r="N27" s="55">
        <v>34</v>
      </c>
      <c r="O27" s="55">
        <v>39</v>
      </c>
      <c r="P27" s="55">
        <v>17</v>
      </c>
      <c r="Q27" s="55">
        <v>22</v>
      </c>
      <c r="R27" s="55">
        <v>18</v>
      </c>
      <c r="S27" s="55">
        <v>42</v>
      </c>
      <c r="T27" s="56">
        <f t="shared" si="0"/>
        <v>24.583333333333332</v>
      </c>
      <c r="U27" s="24"/>
      <c r="V27" s="25" t="s">
        <v>55</v>
      </c>
    </row>
    <row r="28" spans="1:22" s="33" customFormat="1" ht="109.5" customHeight="1" x14ac:dyDescent="0.25">
      <c r="A28" s="20">
        <v>9</v>
      </c>
      <c r="B28" s="21" t="s">
        <v>30</v>
      </c>
      <c r="C28" s="22" t="s">
        <v>73</v>
      </c>
      <c r="D28" s="35" t="s">
        <v>63</v>
      </c>
      <c r="E28" s="27" t="s">
        <v>20</v>
      </c>
      <c r="F28" s="54" t="s">
        <v>21</v>
      </c>
      <c r="G28" s="51" t="s">
        <v>14</v>
      </c>
      <c r="H28" s="52">
        <v>0.96</v>
      </c>
      <c r="I28" s="52">
        <v>0.88</v>
      </c>
      <c r="J28" s="52">
        <v>0.89</v>
      </c>
      <c r="K28" s="52">
        <v>0.97</v>
      </c>
      <c r="L28" s="52">
        <v>0.98</v>
      </c>
      <c r="M28" s="52">
        <v>0.97</v>
      </c>
      <c r="N28" s="52">
        <v>0.89</v>
      </c>
      <c r="O28" s="52">
        <v>0.89</v>
      </c>
      <c r="P28" s="52">
        <v>0.95</v>
      </c>
      <c r="Q28" s="52">
        <v>0.94</v>
      </c>
      <c r="R28" s="52">
        <v>0.94</v>
      </c>
      <c r="S28" s="52">
        <v>0.87</v>
      </c>
      <c r="T28" s="53">
        <f t="shared" si="0"/>
        <v>0.92749999999999977</v>
      </c>
      <c r="U28" s="24"/>
      <c r="V28" s="25" t="s">
        <v>55</v>
      </c>
    </row>
    <row r="29" spans="1:22" s="33" customFormat="1" ht="124.5" customHeight="1" x14ac:dyDescent="0.25">
      <c r="A29" s="20">
        <v>10</v>
      </c>
      <c r="B29" s="21" t="s">
        <v>31</v>
      </c>
      <c r="C29" s="29" t="s">
        <v>41</v>
      </c>
      <c r="D29" s="28" t="s">
        <v>64</v>
      </c>
      <c r="E29" s="36">
        <v>3.472222222222222E-3</v>
      </c>
      <c r="F29" s="51" t="s">
        <v>14</v>
      </c>
      <c r="G29" s="51" t="s">
        <v>14</v>
      </c>
      <c r="H29" s="60">
        <v>1.2268518518518518E-3</v>
      </c>
      <c r="I29" s="60">
        <v>1.7476851851851852E-3</v>
      </c>
      <c r="J29" s="60">
        <v>1.7013888888888892E-3</v>
      </c>
      <c r="K29" s="60">
        <v>1.7013888888888892E-3</v>
      </c>
      <c r="L29" s="60">
        <v>1.7013888888888892E-3</v>
      </c>
      <c r="M29" s="60">
        <v>1.3657407407407409E-3</v>
      </c>
      <c r="N29" s="60">
        <v>1.3773148148148147E-3</v>
      </c>
      <c r="O29" s="60">
        <v>1.4120370370370369E-3</v>
      </c>
      <c r="P29" s="60">
        <v>1.3657407407407409E-3</v>
      </c>
      <c r="Q29" s="60">
        <v>1.3541666666666667E-3</v>
      </c>
      <c r="R29" s="60">
        <v>1.2962962962962963E-3</v>
      </c>
      <c r="S29" s="60">
        <v>1.5509259259259261E-3</v>
      </c>
      <c r="T29" s="61">
        <f t="shared" si="0"/>
        <v>1.4834104938271607E-3</v>
      </c>
      <c r="U29" s="24"/>
      <c r="V29" s="25" t="s">
        <v>55</v>
      </c>
    </row>
    <row r="30" spans="1:22" s="33" customFormat="1" ht="131.25" customHeight="1" thickBot="1" x14ac:dyDescent="0.3">
      <c r="A30" s="37"/>
      <c r="B30" s="38" t="s">
        <v>32</v>
      </c>
      <c r="C30" s="29" t="s">
        <v>42</v>
      </c>
      <c r="D30" s="28" t="s">
        <v>65</v>
      </c>
      <c r="E30" s="36">
        <v>2.0833333333333332E-2</v>
      </c>
      <c r="F30" s="59">
        <v>8.3333333333333329E-2</v>
      </c>
      <c r="G30" s="51" t="s">
        <v>14</v>
      </c>
      <c r="H30" s="60">
        <v>5.4965277777777773E-2</v>
      </c>
      <c r="I30" s="60">
        <v>5.6018518518518523E-2</v>
      </c>
      <c r="J30" s="60">
        <v>7.4513888888888893E-2</v>
      </c>
      <c r="K30" s="60">
        <v>8.2280092592592599E-2</v>
      </c>
      <c r="L30" s="60">
        <v>8.2280092592592599E-2</v>
      </c>
      <c r="M30" s="60">
        <v>4.4398148148148152E-2</v>
      </c>
      <c r="N30" s="60">
        <v>4.594907407407408E-2</v>
      </c>
      <c r="O30" s="60">
        <v>3.7615740740740741E-2</v>
      </c>
      <c r="P30" s="60">
        <v>3.0555555555555555E-2</v>
      </c>
      <c r="Q30" s="60">
        <v>2.8877314814814817E-2</v>
      </c>
      <c r="R30" s="60">
        <v>3.1863425925925927E-2</v>
      </c>
      <c r="S30" s="60">
        <v>4.0092592592592589E-2</v>
      </c>
      <c r="T30" s="61">
        <f t="shared" si="0"/>
        <v>5.0784143518518517E-2</v>
      </c>
      <c r="U30" s="39"/>
      <c r="V30" s="25" t="s">
        <v>55</v>
      </c>
    </row>
    <row r="31" spans="1:22" s="33" customFormat="1" ht="148.5" customHeight="1" thickBot="1" x14ac:dyDescent="0.3">
      <c r="A31" s="37">
        <v>12</v>
      </c>
      <c r="B31" s="38" t="s">
        <v>33</v>
      </c>
      <c r="C31" s="29" t="s">
        <v>43</v>
      </c>
      <c r="D31" s="142" t="s">
        <v>66</v>
      </c>
      <c r="E31" s="27" t="s">
        <v>51</v>
      </c>
      <c r="F31" s="51" t="s">
        <v>14</v>
      </c>
      <c r="G31" s="51" t="s">
        <v>14</v>
      </c>
      <c r="H31" s="52">
        <v>1</v>
      </c>
      <c r="I31" s="52">
        <v>0.48702702702702705</v>
      </c>
      <c r="J31" s="52">
        <v>0.53133333333333332</v>
      </c>
      <c r="K31" s="52">
        <v>0.90125</v>
      </c>
      <c r="L31" s="52">
        <v>1</v>
      </c>
      <c r="M31" s="52" t="s">
        <v>14</v>
      </c>
      <c r="N31" s="52">
        <v>1</v>
      </c>
      <c r="O31" s="52">
        <v>1</v>
      </c>
      <c r="P31" s="52">
        <v>0.72</v>
      </c>
      <c r="Q31" s="52">
        <v>0.39</v>
      </c>
      <c r="R31" s="52">
        <v>0.4</v>
      </c>
      <c r="S31" s="52">
        <v>0.49</v>
      </c>
      <c r="T31" s="53">
        <f t="shared" si="0"/>
        <v>0.71996457821457827</v>
      </c>
      <c r="U31" s="39"/>
      <c r="V31" s="25" t="s">
        <v>55</v>
      </c>
    </row>
    <row r="32" spans="1:22" s="33" customFormat="1" ht="96.75" customHeight="1" thickBot="1" x14ac:dyDescent="0.3">
      <c r="A32" s="37">
        <v>13</v>
      </c>
      <c r="B32" s="38" t="s">
        <v>34</v>
      </c>
      <c r="C32" s="22" t="s">
        <v>44</v>
      </c>
      <c r="D32" s="143"/>
      <c r="E32" s="27">
        <v>0.25</v>
      </c>
      <c r="F32" s="51" t="s">
        <v>14</v>
      </c>
      <c r="G32" s="51" t="s">
        <v>14</v>
      </c>
      <c r="H32" s="52">
        <v>1</v>
      </c>
      <c r="I32" s="52">
        <v>0.48702702702702705</v>
      </c>
      <c r="J32" s="52">
        <v>0.53133333333333332</v>
      </c>
      <c r="K32" s="52">
        <v>0.90125</v>
      </c>
      <c r="L32" s="52">
        <v>1</v>
      </c>
      <c r="M32" s="52" t="s">
        <v>14</v>
      </c>
      <c r="N32" s="52">
        <v>1</v>
      </c>
      <c r="O32" s="52">
        <v>1</v>
      </c>
      <c r="P32" s="52">
        <v>0.72</v>
      </c>
      <c r="Q32" s="52">
        <v>0.19</v>
      </c>
      <c r="R32" s="52">
        <v>0.19</v>
      </c>
      <c r="S32" s="52">
        <v>0.19</v>
      </c>
      <c r="T32" s="53">
        <f t="shared" si="0"/>
        <v>0.6554191236691238</v>
      </c>
      <c r="U32" s="39"/>
      <c r="V32" s="25" t="s">
        <v>55</v>
      </c>
    </row>
    <row r="33" spans="1:22" s="33" customFormat="1" ht="96.75" customHeight="1" thickBot="1" x14ac:dyDescent="0.3">
      <c r="A33" s="37">
        <v>14</v>
      </c>
      <c r="B33" s="38" t="s">
        <v>35</v>
      </c>
      <c r="C33" s="22" t="s">
        <v>45</v>
      </c>
      <c r="D33" s="28" t="s">
        <v>67</v>
      </c>
      <c r="E33" s="40"/>
      <c r="F33" s="32" t="s">
        <v>80</v>
      </c>
      <c r="G33" s="51" t="s">
        <v>14</v>
      </c>
      <c r="H33" s="62">
        <v>15.08</v>
      </c>
      <c r="I33" s="62">
        <v>15.64</v>
      </c>
      <c r="J33" s="62">
        <v>16.079999999999998</v>
      </c>
      <c r="K33" s="62">
        <v>14.68</v>
      </c>
      <c r="L33" s="62">
        <v>15.46</v>
      </c>
      <c r="M33" s="62">
        <v>15.37</v>
      </c>
      <c r="N33" s="62">
        <v>15.54</v>
      </c>
      <c r="O33" s="62">
        <v>15.39</v>
      </c>
      <c r="P33" s="62">
        <v>14.18</v>
      </c>
      <c r="Q33" s="62">
        <v>22.1</v>
      </c>
      <c r="R33" s="62">
        <v>21.56</v>
      </c>
      <c r="S33" s="62">
        <v>22</v>
      </c>
      <c r="T33" s="56">
        <f>AVERAGE(H33:S33)</f>
        <v>16.923333333333332</v>
      </c>
      <c r="U33" s="39"/>
      <c r="V33" s="25" t="s">
        <v>55</v>
      </c>
    </row>
    <row r="34" spans="1:22" s="33" customFormat="1" ht="120" customHeight="1" x14ac:dyDescent="0.25">
      <c r="A34" s="37">
        <v>15</v>
      </c>
      <c r="B34" s="38" t="s">
        <v>36</v>
      </c>
      <c r="C34" s="22" t="s">
        <v>70</v>
      </c>
      <c r="D34" s="41" t="s">
        <v>68</v>
      </c>
      <c r="E34" s="27" t="s">
        <v>19</v>
      </c>
      <c r="F34" s="32" t="s">
        <v>52</v>
      </c>
      <c r="G34" s="51" t="s">
        <v>14</v>
      </c>
      <c r="H34" s="52"/>
      <c r="I34" s="52"/>
      <c r="J34" s="52"/>
      <c r="K34" s="52"/>
      <c r="L34" s="52"/>
      <c r="M34" s="52"/>
      <c r="N34" s="52"/>
      <c r="O34" s="52">
        <v>0.67</v>
      </c>
      <c r="P34" s="52">
        <v>0.62</v>
      </c>
      <c r="Q34" s="52">
        <v>0.63</v>
      </c>
      <c r="R34" s="52">
        <v>0.62</v>
      </c>
      <c r="S34" s="52">
        <v>0.69</v>
      </c>
      <c r="T34" s="53">
        <f t="shared" si="0"/>
        <v>0.64600000000000002</v>
      </c>
      <c r="U34" s="39"/>
      <c r="V34" s="25" t="s">
        <v>55</v>
      </c>
    </row>
    <row r="35" spans="1:22" s="33" customFormat="1" ht="89.45" customHeight="1" x14ac:dyDescent="0.25">
      <c r="A35" s="37">
        <v>16</v>
      </c>
      <c r="B35" s="21" t="s">
        <v>37</v>
      </c>
      <c r="C35" s="29" t="s">
        <v>71</v>
      </c>
      <c r="D35" s="28" t="s">
        <v>75</v>
      </c>
      <c r="E35" s="27" t="s">
        <v>19</v>
      </c>
      <c r="F35" s="51" t="s">
        <v>14</v>
      </c>
      <c r="G35" s="51" t="s">
        <v>14</v>
      </c>
      <c r="H35" s="52"/>
      <c r="I35" s="52"/>
      <c r="J35" s="52"/>
      <c r="K35" s="52"/>
      <c r="L35" s="52"/>
      <c r="M35" s="52"/>
      <c r="N35" s="52"/>
      <c r="O35" s="52"/>
      <c r="P35" s="52"/>
      <c r="Q35" s="52"/>
      <c r="R35" s="52"/>
      <c r="S35" s="52"/>
      <c r="T35" s="57" t="e">
        <f t="shared" si="0"/>
        <v>#DIV/0!</v>
      </c>
      <c r="U35" s="42"/>
      <c r="V35" s="25" t="s">
        <v>55</v>
      </c>
    </row>
    <row r="36" spans="1:22" s="33" customFormat="1" ht="89.45" customHeight="1" x14ac:dyDescent="0.3">
      <c r="A36" s="43"/>
      <c r="B36" s="44"/>
      <c r="C36" s="44"/>
      <c r="D36" s="44"/>
      <c r="E36" s="45"/>
      <c r="F36" s="45"/>
      <c r="G36" s="45"/>
      <c r="H36" s="45"/>
      <c r="I36" s="45"/>
      <c r="J36" s="45"/>
      <c r="K36" s="45"/>
      <c r="L36" s="45"/>
      <c r="M36" s="45"/>
      <c r="N36" s="45"/>
      <c r="O36" s="45"/>
      <c r="P36" s="45"/>
      <c r="Q36" s="45"/>
      <c r="R36" s="45"/>
      <c r="S36" s="45"/>
      <c r="T36" s="45"/>
      <c r="U36" s="45"/>
      <c r="V36" s="46"/>
    </row>
    <row r="37" spans="1:22" s="33" customFormat="1" ht="89.45" customHeight="1" x14ac:dyDescent="0.3">
      <c r="A37" s="47"/>
      <c r="B37" s="44"/>
      <c r="C37" s="44"/>
      <c r="D37" s="44"/>
      <c r="E37" s="1"/>
      <c r="F37" s="48"/>
      <c r="G37" s="45"/>
      <c r="H37" s="45"/>
      <c r="I37" s="45"/>
      <c r="J37" s="45"/>
      <c r="K37" s="45"/>
      <c r="L37" s="45"/>
      <c r="M37" s="45"/>
      <c r="N37" s="45"/>
      <c r="O37" s="45"/>
      <c r="P37" s="45"/>
      <c r="Q37" s="45"/>
      <c r="R37" s="45"/>
      <c r="S37" s="45"/>
      <c r="T37" s="45"/>
      <c r="U37" s="45"/>
      <c r="V37" s="46"/>
    </row>
    <row r="38" spans="1:22" s="33" customFormat="1" ht="89.45" customHeight="1" x14ac:dyDescent="0.3">
      <c r="A38" s="1"/>
      <c r="B38" s="44"/>
      <c r="C38" s="44"/>
      <c r="D38" s="44"/>
      <c r="E38" s="49"/>
      <c r="F38" s="48"/>
      <c r="G38" s="45"/>
      <c r="H38" s="45"/>
      <c r="I38" s="45"/>
      <c r="J38" s="45"/>
      <c r="K38" s="45"/>
      <c r="L38" s="45"/>
      <c r="M38" s="45"/>
      <c r="N38" s="45"/>
      <c r="O38" s="45"/>
      <c r="P38" s="45"/>
      <c r="Q38" s="45"/>
      <c r="R38" s="45"/>
      <c r="S38" s="45"/>
      <c r="T38" s="45"/>
      <c r="U38" s="45"/>
      <c r="V38" s="46"/>
    </row>
    <row r="39" spans="1:22" s="33" customFormat="1" ht="47.25" customHeight="1" x14ac:dyDescent="0.3">
      <c r="A39" s="1"/>
      <c r="B39" s="50"/>
      <c r="C39" s="45"/>
      <c r="D39" s="45"/>
      <c r="E39" s="45"/>
      <c r="F39" s="45"/>
      <c r="G39" s="45"/>
      <c r="H39" s="45"/>
      <c r="I39" s="45"/>
      <c r="J39" s="45"/>
      <c r="K39" s="45"/>
      <c r="L39" s="45"/>
      <c r="M39" s="45"/>
      <c r="N39" s="45"/>
      <c r="O39" s="45"/>
      <c r="P39" s="45"/>
      <c r="Q39" s="45"/>
      <c r="R39" s="45"/>
      <c r="S39" s="45"/>
      <c r="T39" s="45"/>
      <c r="U39" s="46"/>
    </row>
    <row r="40" spans="1:22" s="33" customFormat="1" ht="36" customHeight="1" x14ac:dyDescent="0.3">
      <c r="A40" s="1"/>
      <c r="B40" s="50"/>
      <c r="C40" s="50"/>
      <c r="D40" s="45"/>
      <c r="E40" s="45"/>
      <c r="F40" s="45"/>
      <c r="G40" s="45"/>
      <c r="H40" s="45"/>
      <c r="I40" s="45"/>
      <c r="J40" s="45"/>
      <c r="K40" s="45"/>
      <c r="L40" s="45"/>
      <c r="M40" s="45"/>
      <c r="N40" s="45"/>
      <c r="O40" s="45"/>
      <c r="P40" s="45"/>
      <c r="Q40" s="45"/>
      <c r="R40" s="45"/>
      <c r="S40" s="45"/>
      <c r="T40" s="45"/>
      <c r="U40" s="45"/>
      <c r="V40" s="46"/>
    </row>
    <row r="41" spans="1:22" s="33" customFormat="1" ht="22.5" customHeight="1" x14ac:dyDescent="0.3">
      <c r="A41" s="1"/>
      <c r="B41" s="50"/>
      <c r="C41" s="50"/>
      <c r="D41" s="45"/>
      <c r="E41" s="45"/>
      <c r="F41" s="45"/>
      <c r="G41" s="45"/>
      <c r="H41" s="45"/>
      <c r="I41" s="45"/>
      <c r="J41" s="45"/>
      <c r="K41" s="45"/>
      <c r="L41" s="45"/>
      <c r="M41" s="45"/>
      <c r="N41" s="45"/>
      <c r="O41" s="45"/>
      <c r="P41" s="45"/>
      <c r="Q41" s="45"/>
      <c r="R41" s="45"/>
      <c r="S41" s="45"/>
      <c r="T41" s="45"/>
      <c r="U41" s="45"/>
      <c r="V41" s="46"/>
    </row>
    <row r="42" spans="1:22" s="33" customFormat="1" ht="89.45" customHeight="1" x14ac:dyDescent="0.3">
      <c r="A42" s="1"/>
      <c r="B42" s="50"/>
      <c r="C42" s="50"/>
      <c r="D42" s="45"/>
      <c r="E42" s="45"/>
      <c r="F42" s="45"/>
      <c r="G42" s="45"/>
      <c r="H42" s="45"/>
      <c r="I42" s="45"/>
      <c r="J42" s="45"/>
      <c r="K42" s="45"/>
      <c r="L42" s="45"/>
      <c r="M42" s="45"/>
      <c r="N42" s="45"/>
      <c r="O42" s="45"/>
      <c r="P42" s="45"/>
      <c r="Q42" s="45"/>
      <c r="R42" s="45"/>
      <c r="S42" s="45"/>
      <c r="T42" s="45"/>
      <c r="U42" s="45"/>
      <c r="V42" s="46"/>
    </row>
    <row r="43" spans="1:22" s="33" customFormat="1" ht="89.45" customHeight="1" x14ac:dyDescent="0.3">
      <c r="A43" s="1"/>
      <c r="B43" s="50"/>
      <c r="C43" s="50"/>
      <c r="D43" s="45"/>
      <c r="E43" s="45"/>
      <c r="F43" s="45"/>
      <c r="G43" s="45"/>
      <c r="H43" s="45"/>
      <c r="I43" s="45"/>
      <c r="J43" s="45"/>
      <c r="K43" s="45"/>
      <c r="L43" s="45"/>
      <c r="M43" s="45"/>
      <c r="N43" s="45"/>
      <c r="O43" s="45"/>
      <c r="P43" s="45"/>
      <c r="Q43" s="45"/>
      <c r="R43" s="45"/>
      <c r="S43" s="45"/>
      <c r="T43" s="45"/>
      <c r="U43" s="45"/>
      <c r="V43" s="46"/>
    </row>
    <row r="44" spans="1:22" ht="18.75" x14ac:dyDescent="0.3">
      <c r="B44" s="50"/>
      <c r="C44" s="50"/>
      <c r="D44" s="45"/>
      <c r="E44" s="45"/>
      <c r="F44" s="45"/>
      <c r="G44" s="45"/>
      <c r="H44" s="45"/>
      <c r="I44" s="45"/>
      <c r="J44" s="45"/>
      <c r="K44" s="45"/>
      <c r="L44" s="45"/>
      <c r="M44" s="45"/>
      <c r="N44" s="45"/>
      <c r="O44" s="45"/>
      <c r="P44" s="45"/>
      <c r="Q44" s="45"/>
      <c r="R44" s="45"/>
      <c r="S44" s="45"/>
      <c r="T44" s="45"/>
      <c r="U44" s="45"/>
      <c r="V44" s="46"/>
    </row>
    <row r="45" spans="1:22" ht="18.75" x14ac:dyDescent="0.3">
      <c r="B45" s="50"/>
      <c r="C45" s="50"/>
      <c r="D45" s="45"/>
      <c r="E45" s="45"/>
      <c r="F45" s="45"/>
      <c r="G45" s="45"/>
      <c r="H45" s="45"/>
      <c r="I45" s="45"/>
      <c r="J45" s="45"/>
      <c r="K45" s="45"/>
      <c r="L45" s="45"/>
      <c r="M45" s="45"/>
      <c r="N45" s="45"/>
      <c r="O45" s="45"/>
      <c r="P45" s="45"/>
      <c r="Q45" s="45"/>
      <c r="R45" s="45"/>
      <c r="S45" s="45"/>
      <c r="T45" s="45"/>
      <c r="U45" s="45"/>
      <c r="V45" s="46"/>
    </row>
    <row r="46" spans="1:22" ht="18.75" x14ac:dyDescent="0.3">
      <c r="B46" s="50"/>
      <c r="C46" s="50"/>
      <c r="D46" s="45"/>
      <c r="E46" s="45"/>
      <c r="F46" s="45"/>
      <c r="G46" s="45"/>
      <c r="H46" s="45"/>
      <c r="I46" s="45"/>
      <c r="J46" s="45"/>
      <c r="K46" s="45"/>
      <c r="L46" s="45"/>
      <c r="M46" s="45"/>
      <c r="N46" s="45"/>
      <c r="O46" s="45"/>
      <c r="P46" s="45"/>
      <c r="Q46" s="45"/>
      <c r="R46" s="45"/>
      <c r="S46" s="45"/>
      <c r="T46" s="45"/>
      <c r="U46" s="45"/>
      <c r="V46" s="46"/>
    </row>
    <row r="47" spans="1:22" ht="18.75" x14ac:dyDescent="0.3">
      <c r="B47" s="50"/>
      <c r="C47" s="50"/>
      <c r="D47" s="45"/>
      <c r="E47" s="45"/>
      <c r="F47" s="45"/>
      <c r="G47" s="45"/>
      <c r="H47" s="45"/>
      <c r="I47" s="45"/>
      <c r="J47" s="45"/>
      <c r="K47" s="45"/>
      <c r="L47" s="45"/>
      <c r="M47" s="45"/>
      <c r="N47" s="45"/>
      <c r="O47" s="45"/>
      <c r="P47" s="45"/>
      <c r="Q47" s="45"/>
      <c r="R47" s="45"/>
      <c r="S47" s="45"/>
      <c r="T47" s="45"/>
      <c r="U47" s="45"/>
      <c r="V47" s="46"/>
    </row>
    <row r="48" spans="1:22" ht="18.75" x14ac:dyDescent="0.3">
      <c r="B48" s="50"/>
      <c r="C48" s="50"/>
      <c r="D48" s="45"/>
      <c r="E48" s="45"/>
      <c r="F48" s="45"/>
      <c r="G48" s="45"/>
      <c r="H48" s="45"/>
      <c r="I48" s="45"/>
      <c r="J48" s="45"/>
      <c r="K48" s="45"/>
      <c r="L48" s="45"/>
      <c r="M48" s="45"/>
      <c r="N48" s="45"/>
      <c r="O48" s="45"/>
      <c r="P48" s="45"/>
      <c r="Q48" s="45"/>
      <c r="R48" s="45"/>
      <c r="S48" s="45"/>
      <c r="T48" s="45"/>
      <c r="U48" s="45"/>
      <c r="V48" s="46"/>
    </row>
    <row r="49" spans="2:22" ht="18.75" x14ac:dyDescent="0.3">
      <c r="B49" s="50"/>
      <c r="C49" s="50"/>
      <c r="D49" s="45"/>
      <c r="E49" s="45"/>
      <c r="F49" s="45"/>
      <c r="G49" s="45"/>
      <c r="H49" s="45"/>
      <c r="I49" s="45"/>
      <c r="J49" s="45"/>
      <c r="K49" s="45"/>
      <c r="L49" s="45"/>
      <c r="M49" s="45"/>
      <c r="N49" s="45"/>
      <c r="O49" s="45"/>
      <c r="P49" s="45"/>
      <c r="Q49" s="45"/>
      <c r="R49" s="45"/>
      <c r="S49" s="45"/>
      <c r="T49" s="45"/>
      <c r="U49" s="45"/>
      <c r="V49" s="46"/>
    </row>
    <row r="50" spans="2:22" ht="18.75" x14ac:dyDescent="0.3">
      <c r="B50" s="50"/>
      <c r="C50" s="50"/>
      <c r="D50" s="45"/>
      <c r="E50" s="45"/>
      <c r="F50" s="45"/>
      <c r="G50" s="45"/>
      <c r="H50" s="45"/>
      <c r="I50" s="45"/>
      <c r="J50" s="45"/>
      <c r="K50" s="45"/>
      <c r="L50" s="45"/>
      <c r="M50" s="45"/>
      <c r="N50" s="45"/>
      <c r="O50" s="45"/>
      <c r="P50" s="45"/>
      <c r="Q50" s="45"/>
      <c r="R50" s="45"/>
      <c r="S50" s="45"/>
      <c r="T50" s="45"/>
      <c r="U50" s="45"/>
      <c r="V50" s="46"/>
    </row>
    <row r="51" spans="2:22" ht="18.75" x14ac:dyDescent="0.3">
      <c r="B51" s="50"/>
      <c r="C51" s="50"/>
      <c r="D51" s="45"/>
      <c r="E51" s="45"/>
      <c r="F51" s="45"/>
      <c r="G51" s="45"/>
      <c r="H51" s="45"/>
      <c r="I51" s="45"/>
      <c r="J51" s="45"/>
      <c r="K51" s="45"/>
      <c r="L51" s="45"/>
      <c r="M51" s="45"/>
      <c r="N51" s="45"/>
      <c r="O51" s="45"/>
      <c r="P51" s="45"/>
      <c r="Q51" s="45"/>
      <c r="R51" s="45"/>
      <c r="S51" s="45"/>
      <c r="T51" s="45"/>
      <c r="U51" s="45"/>
      <c r="V51" s="46"/>
    </row>
  </sheetData>
  <mergeCells count="23">
    <mergeCell ref="A2:D5"/>
    <mergeCell ref="E2:U5"/>
    <mergeCell ref="V2:W2"/>
    <mergeCell ref="V3:W3"/>
    <mergeCell ref="V4:W4"/>
    <mergeCell ref="V5:W5"/>
    <mergeCell ref="A8:U8"/>
    <mergeCell ref="A9:U9"/>
    <mergeCell ref="A11:B11"/>
    <mergeCell ref="A17:A20"/>
    <mergeCell ref="B17:B20"/>
    <mergeCell ref="C17:C20"/>
    <mergeCell ref="D17:F18"/>
    <mergeCell ref="G17:G20"/>
    <mergeCell ref="T17:T20"/>
    <mergeCell ref="U17:U20"/>
    <mergeCell ref="D31:D32"/>
    <mergeCell ref="V17:V20"/>
    <mergeCell ref="H18:S19"/>
    <mergeCell ref="D19:D20"/>
    <mergeCell ref="E19:E20"/>
    <mergeCell ref="F19:F20"/>
    <mergeCell ref="D21:D22"/>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showGridLines="0" topLeftCell="I30" zoomScale="40" zoomScaleNormal="40" workbookViewId="0">
      <selection activeCell="S21" sqref="S21:S35"/>
    </sheetView>
  </sheetViews>
  <sheetFormatPr baseColWidth="10" defaultColWidth="4.28515625" defaultRowHeight="12.75" x14ac:dyDescent="0.2"/>
  <cols>
    <col min="1" max="1" width="74.42578125" style="1" bestFit="1" customWidth="1"/>
    <col min="2" max="2" width="58.28515625" style="2" customWidth="1"/>
    <col min="3" max="3" width="85.7109375" style="2" customWidth="1"/>
    <col min="4" max="4" width="54.7109375" style="1" customWidth="1"/>
    <col min="5" max="5" width="21.7109375" style="1" customWidth="1"/>
    <col min="6" max="6" width="19.7109375" style="1" customWidth="1"/>
    <col min="7" max="7" width="19.140625" style="1" customWidth="1"/>
    <col min="8" max="20" width="17.7109375" style="1" customWidth="1"/>
    <col min="21" max="21" width="49.140625" style="1" customWidth="1"/>
    <col min="22" max="22" width="28.28515625" style="3" customWidth="1"/>
    <col min="23" max="16384" width="4.28515625" style="1"/>
  </cols>
  <sheetData>
    <row r="1" spans="1:23" ht="13.5" thickBot="1" x14ac:dyDescent="0.25"/>
    <row r="2" spans="1:23" ht="30.75" customHeight="1" x14ac:dyDescent="0.2">
      <c r="A2" s="166"/>
      <c r="B2" s="167"/>
      <c r="C2" s="167"/>
      <c r="D2" s="168"/>
      <c r="E2" s="175" t="s">
        <v>13</v>
      </c>
      <c r="F2" s="176"/>
      <c r="G2" s="176"/>
      <c r="H2" s="176"/>
      <c r="I2" s="176"/>
      <c r="J2" s="176"/>
      <c r="K2" s="176"/>
      <c r="L2" s="176"/>
      <c r="M2" s="176"/>
      <c r="N2" s="176"/>
      <c r="O2" s="176"/>
      <c r="P2" s="176"/>
      <c r="Q2" s="176"/>
      <c r="R2" s="176"/>
      <c r="S2" s="176"/>
      <c r="T2" s="176"/>
      <c r="U2" s="177"/>
      <c r="V2" s="184" t="s">
        <v>22</v>
      </c>
      <c r="W2" s="185"/>
    </row>
    <row r="3" spans="1:23" ht="16.5" customHeight="1" x14ac:dyDescent="0.2">
      <c r="A3" s="169"/>
      <c r="B3" s="170"/>
      <c r="C3" s="170"/>
      <c r="D3" s="171"/>
      <c r="E3" s="178"/>
      <c r="F3" s="179"/>
      <c r="G3" s="179"/>
      <c r="H3" s="179"/>
      <c r="I3" s="179"/>
      <c r="J3" s="179"/>
      <c r="K3" s="179"/>
      <c r="L3" s="179"/>
      <c r="M3" s="179"/>
      <c r="N3" s="179"/>
      <c r="O3" s="179"/>
      <c r="P3" s="179"/>
      <c r="Q3" s="179"/>
      <c r="R3" s="179"/>
      <c r="S3" s="179"/>
      <c r="T3" s="179"/>
      <c r="U3" s="180"/>
      <c r="V3" s="186" t="s">
        <v>15</v>
      </c>
      <c r="W3" s="187"/>
    </row>
    <row r="4" spans="1:23" ht="15.75" customHeight="1" x14ac:dyDescent="0.2">
      <c r="A4" s="169"/>
      <c r="B4" s="170"/>
      <c r="C4" s="170"/>
      <c r="D4" s="171"/>
      <c r="E4" s="178"/>
      <c r="F4" s="179"/>
      <c r="G4" s="179"/>
      <c r="H4" s="179"/>
      <c r="I4" s="179"/>
      <c r="J4" s="179"/>
      <c r="K4" s="179"/>
      <c r="L4" s="179"/>
      <c r="M4" s="179"/>
      <c r="N4" s="179"/>
      <c r="O4" s="179"/>
      <c r="P4" s="179"/>
      <c r="Q4" s="179"/>
      <c r="R4" s="179"/>
      <c r="S4" s="179"/>
      <c r="T4" s="179"/>
      <c r="U4" s="180"/>
      <c r="V4" s="186" t="s">
        <v>16</v>
      </c>
      <c r="W4" s="187"/>
    </row>
    <row r="5" spans="1:23" ht="30" customHeight="1" thickBot="1" x14ac:dyDescent="0.25">
      <c r="A5" s="172"/>
      <c r="B5" s="173"/>
      <c r="C5" s="173"/>
      <c r="D5" s="174"/>
      <c r="E5" s="181"/>
      <c r="F5" s="182"/>
      <c r="G5" s="182"/>
      <c r="H5" s="182"/>
      <c r="I5" s="182"/>
      <c r="J5" s="182"/>
      <c r="K5" s="182"/>
      <c r="L5" s="182"/>
      <c r="M5" s="182"/>
      <c r="N5" s="182"/>
      <c r="O5" s="182"/>
      <c r="P5" s="182"/>
      <c r="Q5" s="182"/>
      <c r="R5" s="182"/>
      <c r="S5" s="182"/>
      <c r="T5" s="182"/>
      <c r="U5" s="183"/>
      <c r="V5" s="188" t="s">
        <v>17</v>
      </c>
      <c r="W5" s="189"/>
    </row>
    <row r="6" spans="1:23" ht="27.75" x14ac:dyDescent="0.4">
      <c r="B6" s="4"/>
      <c r="C6" s="4"/>
      <c r="D6" s="5"/>
      <c r="E6" s="6"/>
      <c r="F6" s="6"/>
      <c r="G6" s="6"/>
      <c r="H6" s="7"/>
      <c r="I6" s="7"/>
      <c r="J6" s="7"/>
      <c r="K6" s="7"/>
      <c r="L6" s="7"/>
      <c r="O6" s="8"/>
      <c r="P6" s="8"/>
      <c r="Q6" s="8"/>
      <c r="R6" s="8"/>
      <c r="S6" s="8"/>
      <c r="T6" s="8"/>
      <c r="U6" s="7"/>
    </row>
    <row r="7" spans="1:23" ht="30.75" x14ac:dyDescent="0.2">
      <c r="B7" s="1"/>
      <c r="C7" s="1"/>
      <c r="D7" s="9"/>
      <c r="E7" s="9"/>
      <c r="F7" s="9"/>
      <c r="G7" s="10"/>
      <c r="H7" s="11"/>
      <c r="I7" s="11"/>
      <c r="J7" s="11"/>
      <c r="K7" s="11"/>
      <c r="L7" s="11"/>
      <c r="M7" s="11"/>
      <c r="N7" s="11"/>
      <c r="O7" s="11"/>
      <c r="P7" s="11"/>
      <c r="Q7" s="11"/>
      <c r="R7" s="11"/>
      <c r="S7" s="11"/>
      <c r="T7" s="11"/>
      <c r="U7" s="11"/>
    </row>
    <row r="8" spans="1:23" ht="30.75" x14ac:dyDescent="0.2">
      <c r="A8" s="154" t="s">
        <v>23</v>
      </c>
      <c r="B8" s="154"/>
      <c r="C8" s="154"/>
      <c r="D8" s="154"/>
      <c r="E8" s="154"/>
      <c r="F8" s="154"/>
      <c r="G8" s="154"/>
      <c r="H8" s="154"/>
      <c r="I8" s="154"/>
      <c r="J8" s="154"/>
      <c r="K8" s="154"/>
      <c r="L8" s="154"/>
      <c r="M8" s="154"/>
      <c r="N8" s="154"/>
      <c r="O8" s="154"/>
      <c r="P8" s="154"/>
      <c r="Q8" s="154"/>
      <c r="R8" s="154"/>
      <c r="S8" s="154"/>
      <c r="T8" s="154"/>
      <c r="U8" s="154"/>
    </row>
    <row r="9" spans="1:23" ht="132.75" customHeight="1" x14ac:dyDescent="0.2">
      <c r="A9" s="155" t="s">
        <v>74</v>
      </c>
      <c r="B9" s="154"/>
      <c r="C9" s="154"/>
      <c r="D9" s="154"/>
      <c r="E9" s="154"/>
      <c r="F9" s="154"/>
      <c r="G9" s="154"/>
      <c r="H9" s="154"/>
      <c r="I9" s="154"/>
      <c r="J9" s="154"/>
      <c r="K9" s="154"/>
      <c r="L9" s="154"/>
      <c r="M9" s="154"/>
      <c r="N9" s="154"/>
      <c r="O9" s="154"/>
      <c r="P9" s="154"/>
      <c r="Q9" s="154"/>
      <c r="R9" s="154"/>
      <c r="S9" s="154"/>
      <c r="T9" s="154"/>
      <c r="U9" s="154"/>
    </row>
    <row r="10" spans="1:23" ht="27.75" x14ac:dyDescent="0.2">
      <c r="B10" s="1"/>
      <c r="C10" s="1"/>
      <c r="D10" s="12"/>
      <c r="E10" s="12"/>
      <c r="F10" s="12"/>
      <c r="G10" s="12"/>
      <c r="H10" s="12"/>
      <c r="I10" s="12"/>
      <c r="J10" s="12"/>
      <c r="K10" s="12"/>
      <c r="L10" s="12"/>
      <c r="M10" s="12"/>
      <c r="N10" s="12"/>
      <c r="O10" s="12"/>
      <c r="P10" s="12"/>
      <c r="Q10" s="12"/>
      <c r="R10" s="12"/>
      <c r="S10" s="12"/>
      <c r="T10" s="12"/>
      <c r="U10" s="13"/>
    </row>
    <row r="11" spans="1:23" ht="27.75" x14ac:dyDescent="0.2">
      <c r="A11" s="156" t="s">
        <v>53</v>
      </c>
      <c r="B11" s="156"/>
      <c r="C11" s="14"/>
      <c r="D11" s="12"/>
      <c r="E11" s="12"/>
      <c r="F11" s="12"/>
      <c r="G11" s="12"/>
      <c r="I11" s="12"/>
      <c r="J11" s="12"/>
      <c r="K11" s="12"/>
      <c r="L11" s="12"/>
      <c r="M11" s="12"/>
      <c r="N11" s="12"/>
      <c r="O11" s="12"/>
      <c r="P11" s="12"/>
      <c r="Q11" s="12"/>
      <c r="R11" s="12"/>
      <c r="S11" s="12"/>
      <c r="T11" s="12"/>
      <c r="U11" s="13"/>
    </row>
    <row r="12" spans="1:23" ht="45.75" customHeight="1" x14ac:dyDescent="0.2">
      <c r="A12" s="15" t="s">
        <v>54</v>
      </c>
      <c r="B12" s="14" t="s">
        <v>18</v>
      </c>
      <c r="C12" s="14"/>
      <c r="D12" s="12"/>
      <c r="E12" s="12"/>
      <c r="F12" s="12"/>
      <c r="G12" s="12"/>
      <c r="H12" s="15"/>
      <c r="I12" s="12"/>
      <c r="J12" s="12"/>
      <c r="K12" s="12"/>
      <c r="L12" s="12"/>
      <c r="M12" s="12"/>
      <c r="N12" s="12"/>
      <c r="O12" s="12"/>
      <c r="P12" s="12"/>
      <c r="Q12" s="12"/>
      <c r="R12" s="12"/>
      <c r="S12" s="12"/>
      <c r="T12" s="12"/>
      <c r="U12" s="13"/>
    </row>
    <row r="13" spans="1:23" ht="19.5" customHeight="1" x14ac:dyDescent="0.2"/>
    <row r="14" spans="1:23" ht="20.100000000000001" customHeight="1" x14ac:dyDescent="0.2">
      <c r="B14" s="16" t="s">
        <v>0</v>
      </c>
      <c r="C14" s="16"/>
      <c r="D14" s="16"/>
      <c r="E14" s="16"/>
      <c r="F14" s="16"/>
      <c r="G14" s="16"/>
      <c r="H14" s="16"/>
      <c r="I14" s="16"/>
      <c r="J14" s="16"/>
      <c r="K14" s="16"/>
      <c r="L14" s="16"/>
      <c r="M14" s="16"/>
      <c r="N14" s="16"/>
      <c r="O14" s="16"/>
      <c r="P14" s="16"/>
      <c r="Q14" s="16"/>
      <c r="R14" s="16"/>
      <c r="S14" s="16"/>
      <c r="T14" s="16"/>
      <c r="U14" s="16"/>
    </row>
    <row r="15" spans="1:23" ht="20.100000000000001" customHeight="1" x14ac:dyDescent="0.2">
      <c r="B15" s="16" t="s">
        <v>0</v>
      </c>
      <c r="C15" s="16"/>
      <c r="D15" s="16"/>
      <c r="E15" s="16"/>
      <c r="F15" s="16"/>
      <c r="G15" s="16"/>
      <c r="H15" s="16"/>
      <c r="I15" s="16"/>
      <c r="J15" s="16"/>
      <c r="K15" s="16"/>
      <c r="L15" s="16"/>
      <c r="M15" s="16"/>
      <c r="N15" s="16"/>
      <c r="O15" s="16"/>
      <c r="P15" s="16"/>
      <c r="Q15" s="16"/>
      <c r="R15" s="16"/>
      <c r="S15" s="16"/>
      <c r="T15" s="16"/>
      <c r="U15" s="16"/>
    </row>
    <row r="16" spans="1:23" ht="20.100000000000001" customHeight="1" x14ac:dyDescent="0.2">
      <c r="B16" s="16"/>
      <c r="C16" s="16"/>
      <c r="D16" s="16"/>
      <c r="E16" s="16"/>
      <c r="F16" s="16"/>
      <c r="G16" s="16"/>
      <c r="H16" s="16"/>
      <c r="I16" s="16"/>
      <c r="J16" s="16"/>
      <c r="K16" s="16"/>
      <c r="L16" s="16"/>
      <c r="M16" s="16"/>
      <c r="N16" s="16"/>
      <c r="O16" s="16"/>
      <c r="P16" s="16"/>
      <c r="Q16" s="16"/>
      <c r="R16" s="16"/>
      <c r="S16" s="16"/>
      <c r="T16" s="16"/>
      <c r="U16" s="16"/>
    </row>
    <row r="17" spans="1:22" ht="20.100000000000001" customHeight="1" x14ac:dyDescent="0.2">
      <c r="A17" s="144" t="s">
        <v>1</v>
      </c>
      <c r="B17" s="144" t="s">
        <v>2</v>
      </c>
      <c r="C17" s="157" t="s">
        <v>6</v>
      </c>
      <c r="D17" s="159" t="s">
        <v>12</v>
      </c>
      <c r="E17" s="160"/>
      <c r="F17" s="161"/>
      <c r="G17" s="165" t="s">
        <v>3</v>
      </c>
      <c r="H17" s="17"/>
      <c r="I17" s="17"/>
      <c r="J17" s="17"/>
      <c r="K17" s="17"/>
      <c r="L17" s="17"/>
      <c r="M17" s="17"/>
      <c r="N17" s="17"/>
      <c r="O17" s="17"/>
      <c r="P17" s="17"/>
      <c r="Q17" s="17"/>
      <c r="R17" s="17"/>
      <c r="S17" s="17"/>
      <c r="T17" s="144" t="s">
        <v>4</v>
      </c>
      <c r="U17" s="157" t="s">
        <v>5</v>
      </c>
      <c r="V17" s="144" t="s">
        <v>7</v>
      </c>
    </row>
    <row r="18" spans="1:22" s="18" customFormat="1" ht="15" customHeight="1" x14ac:dyDescent="0.25">
      <c r="A18" s="144"/>
      <c r="B18" s="144"/>
      <c r="C18" s="158"/>
      <c r="D18" s="162"/>
      <c r="E18" s="163"/>
      <c r="F18" s="164"/>
      <c r="G18" s="165"/>
      <c r="H18" s="145" t="s">
        <v>8</v>
      </c>
      <c r="I18" s="146"/>
      <c r="J18" s="146"/>
      <c r="K18" s="146"/>
      <c r="L18" s="146"/>
      <c r="M18" s="146"/>
      <c r="N18" s="146"/>
      <c r="O18" s="146"/>
      <c r="P18" s="146"/>
      <c r="Q18" s="146"/>
      <c r="R18" s="146"/>
      <c r="S18" s="147"/>
      <c r="T18" s="144"/>
      <c r="U18" s="158"/>
      <c r="V18" s="144"/>
    </row>
    <row r="19" spans="1:22" s="18" customFormat="1" ht="18" customHeight="1" x14ac:dyDescent="0.25">
      <c r="A19" s="144"/>
      <c r="B19" s="144"/>
      <c r="C19" s="158"/>
      <c r="D19" s="151" t="s">
        <v>9</v>
      </c>
      <c r="E19" s="151" t="s">
        <v>10</v>
      </c>
      <c r="F19" s="151" t="s">
        <v>11</v>
      </c>
      <c r="G19" s="165"/>
      <c r="H19" s="148"/>
      <c r="I19" s="149"/>
      <c r="J19" s="149"/>
      <c r="K19" s="149"/>
      <c r="L19" s="149"/>
      <c r="M19" s="149"/>
      <c r="N19" s="149"/>
      <c r="O19" s="149"/>
      <c r="P19" s="149"/>
      <c r="Q19" s="149"/>
      <c r="R19" s="149"/>
      <c r="S19" s="150"/>
      <c r="T19" s="144"/>
      <c r="U19" s="158"/>
      <c r="V19" s="144"/>
    </row>
    <row r="20" spans="1:22" s="19" customFormat="1" ht="44.65" customHeight="1" thickBot="1" x14ac:dyDescent="0.4">
      <c r="A20" s="144"/>
      <c r="B20" s="157"/>
      <c r="C20" s="158"/>
      <c r="D20" s="152"/>
      <c r="E20" s="153"/>
      <c r="F20" s="152"/>
      <c r="G20" s="165"/>
      <c r="H20" s="58">
        <v>45658</v>
      </c>
      <c r="I20" s="58">
        <v>45689</v>
      </c>
      <c r="J20" s="58">
        <v>45717</v>
      </c>
      <c r="K20" s="58">
        <v>45748</v>
      </c>
      <c r="L20" s="58">
        <v>45778</v>
      </c>
      <c r="M20" s="58">
        <v>45809</v>
      </c>
      <c r="N20" s="58">
        <v>45839</v>
      </c>
      <c r="O20" s="58">
        <v>45870</v>
      </c>
      <c r="P20" s="58">
        <v>45901</v>
      </c>
      <c r="Q20" s="58">
        <v>45931</v>
      </c>
      <c r="R20" s="58">
        <v>45962</v>
      </c>
      <c r="S20" s="58">
        <v>45992</v>
      </c>
      <c r="T20" s="144"/>
      <c r="U20" s="158"/>
      <c r="V20" s="144"/>
    </row>
    <row r="21" spans="1:22" s="26" customFormat="1" ht="105.75" customHeight="1" thickBot="1" x14ac:dyDescent="0.4">
      <c r="A21" s="20">
        <v>1</v>
      </c>
      <c r="B21" s="21" t="s">
        <v>24</v>
      </c>
      <c r="C21" s="22" t="s">
        <v>58</v>
      </c>
      <c r="D21" s="142" t="s">
        <v>57</v>
      </c>
      <c r="E21" s="23" t="s">
        <v>20</v>
      </c>
      <c r="F21" s="32" t="s">
        <v>76</v>
      </c>
      <c r="G21" s="51" t="s">
        <v>14</v>
      </c>
      <c r="H21" s="52">
        <v>0.97</v>
      </c>
      <c r="I21" s="52">
        <v>0.97</v>
      </c>
      <c r="J21" s="52">
        <v>0.94</v>
      </c>
      <c r="K21" s="52">
        <v>0.96</v>
      </c>
      <c r="L21" s="52">
        <v>0.8</v>
      </c>
      <c r="M21" s="52">
        <v>0.83</v>
      </c>
      <c r="N21" s="52">
        <v>0.91</v>
      </c>
      <c r="O21" s="52">
        <v>0.99</v>
      </c>
      <c r="P21" s="52">
        <v>0.99</v>
      </c>
      <c r="Q21" s="52">
        <v>0.99</v>
      </c>
      <c r="R21" s="52">
        <v>0.91</v>
      </c>
      <c r="S21" s="52">
        <v>0.93</v>
      </c>
      <c r="T21" s="53">
        <f>AVERAGE(H21:S21)</f>
        <v>0.9325</v>
      </c>
      <c r="U21" s="24"/>
      <c r="V21" s="25" t="s">
        <v>55</v>
      </c>
    </row>
    <row r="22" spans="1:22" s="26" customFormat="1" ht="105.75" customHeight="1" thickBot="1" x14ac:dyDescent="0.4">
      <c r="A22" s="20">
        <v>2</v>
      </c>
      <c r="B22" s="21" t="s">
        <v>25</v>
      </c>
      <c r="C22" s="22" t="s">
        <v>59</v>
      </c>
      <c r="D22" s="143"/>
      <c r="E22" s="27" t="s">
        <v>47</v>
      </c>
      <c r="F22" s="54" t="s">
        <v>46</v>
      </c>
      <c r="G22" s="51" t="s">
        <v>14</v>
      </c>
      <c r="H22" s="52">
        <v>0.89</v>
      </c>
      <c r="I22" s="52">
        <v>0.91</v>
      </c>
      <c r="J22" s="52">
        <v>0.87</v>
      </c>
      <c r="K22" s="52">
        <v>0.88</v>
      </c>
      <c r="L22" s="52">
        <v>0.75</v>
      </c>
      <c r="M22" s="52">
        <v>0.75</v>
      </c>
      <c r="N22" s="52">
        <v>0.86</v>
      </c>
      <c r="O22" s="52">
        <v>0.86</v>
      </c>
      <c r="P22" s="52">
        <v>0.93</v>
      </c>
      <c r="Q22" s="52">
        <v>0.94</v>
      </c>
      <c r="R22" s="52">
        <v>0.81</v>
      </c>
      <c r="S22" s="52">
        <v>0.85</v>
      </c>
      <c r="T22" s="53">
        <f>AVERAGE(H22:S22)</f>
        <v>0.85833333333333339</v>
      </c>
      <c r="U22" s="24"/>
      <c r="V22" s="25" t="s">
        <v>55</v>
      </c>
    </row>
    <row r="23" spans="1:22" s="26" customFormat="1" ht="136.5" customHeight="1" thickBot="1" x14ac:dyDescent="0.4">
      <c r="A23" s="20">
        <v>3</v>
      </c>
      <c r="B23" s="21" t="s">
        <v>56</v>
      </c>
      <c r="C23" s="22" t="s">
        <v>38</v>
      </c>
      <c r="D23" s="28" t="s">
        <v>69</v>
      </c>
      <c r="E23" s="27" t="s">
        <v>47</v>
      </c>
      <c r="F23" s="54" t="s">
        <v>20</v>
      </c>
      <c r="G23" s="51" t="s">
        <v>14</v>
      </c>
      <c r="H23" s="52">
        <v>0.95</v>
      </c>
      <c r="I23" s="52">
        <v>0.95</v>
      </c>
      <c r="J23" s="52">
        <v>0.94</v>
      </c>
      <c r="K23" s="52">
        <v>0.95</v>
      </c>
      <c r="L23" s="52">
        <v>0.93</v>
      </c>
      <c r="M23" s="52">
        <v>0.94</v>
      </c>
      <c r="N23" s="52">
        <v>0.95</v>
      </c>
      <c r="O23" s="52">
        <v>0.96</v>
      </c>
      <c r="P23" s="52">
        <v>0.95</v>
      </c>
      <c r="Q23" s="52">
        <v>0.95</v>
      </c>
      <c r="R23" s="52">
        <v>0.94</v>
      </c>
      <c r="S23" s="52">
        <v>0.95</v>
      </c>
      <c r="T23" s="53">
        <f>AVERAGE(H23:S23)</f>
        <v>0.94666666666666643</v>
      </c>
      <c r="U23" s="24"/>
      <c r="V23" s="25" t="s">
        <v>55</v>
      </c>
    </row>
    <row r="24" spans="1:22" s="26" customFormat="1" ht="105.75" customHeight="1" thickBot="1" x14ac:dyDescent="0.4">
      <c r="A24" s="20">
        <v>4</v>
      </c>
      <c r="B24" s="21" t="s">
        <v>26</v>
      </c>
      <c r="C24" s="22" t="s">
        <v>39</v>
      </c>
      <c r="D24" s="28" t="s">
        <v>57</v>
      </c>
      <c r="E24" s="27" t="s">
        <v>77</v>
      </c>
      <c r="F24" s="32" t="s">
        <v>78</v>
      </c>
      <c r="G24" s="51" t="s">
        <v>14</v>
      </c>
      <c r="H24" s="52">
        <v>0.11</v>
      </c>
      <c r="I24" s="52">
        <v>0.09</v>
      </c>
      <c r="J24" s="52">
        <v>0.13</v>
      </c>
      <c r="K24" s="52">
        <v>0.12</v>
      </c>
      <c r="L24" s="52">
        <v>0.25</v>
      </c>
      <c r="M24" s="52">
        <v>0.25</v>
      </c>
      <c r="N24" s="52">
        <v>0.14000000000000001</v>
      </c>
      <c r="O24" s="52">
        <v>0.14000000000000001</v>
      </c>
      <c r="P24" s="52">
        <v>7.0000000000000007E-2</v>
      </c>
      <c r="Q24" s="52">
        <v>0.06</v>
      </c>
      <c r="R24" s="52">
        <v>0.19</v>
      </c>
      <c r="S24" s="52">
        <v>0.15</v>
      </c>
      <c r="T24" s="53">
        <f>AVERAGE(H24:S24)</f>
        <v>0.14166666666666666</v>
      </c>
      <c r="U24" s="24"/>
      <c r="V24" s="25" t="s">
        <v>55</v>
      </c>
    </row>
    <row r="25" spans="1:22" s="26" customFormat="1" ht="105.75" customHeight="1" thickBot="1" x14ac:dyDescent="0.4">
      <c r="A25" s="20">
        <v>5</v>
      </c>
      <c r="B25" s="21" t="s">
        <v>27</v>
      </c>
      <c r="C25" s="29" t="s">
        <v>40</v>
      </c>
      <c r="D25" s="28" t="s">
        <v>60</v>
      </c>
      <c r="E25" s="27" t="s">
        <v>20</v>
      </c>
      <c r="F25" s="51" t="s">
        <v>14</v>
      </c>
      <c r="G25" s="51" t="s">
        <v>14</v>
      </c>
      <c r="H25" s="52" t="s">
        <v>81</v>
      </c>
      <c r="I25" s="52" t="s">
        <v>81</v>
      </c>
      <c r="J25" s="52" t="s">
        <v>81</v>
      </c>
      <c r="K25" s="52" t="s">
        <v>81</v>
      </c>
      <c r="L25" s="52" t="s">
        <v>81</v>
      </c>
      <c r="M25" s="52" t="s">
        <v>81</v>
      </c>
      <c r="N25" s="52" t="s">
        <v>81</v>
      </c>
      <c r="O25" s="52" t="s">
        <v>81</v>
      </c>
      <c r="P25" s="52" t="s">
        <v>81</v>
      </c>
      <c r="Q25" s="52" t="s">
        <v>81</v>
      </c>
      <c r="R25" s="52" t="s">
        <v>81</v>
      </c>
      <c r="S25" s="52" t="s">
        <v>81</v>
      </c>
      <c r="T25" s="53" t="e">
        <f>AVERAGE(H25:S25)</f>
        <v>#DIV/0!</v>
      </c>
      <c r="U25" s="24"/>
      <c r="V25" s="25" t="s">
        <v>55</v>
      </c>
    </row>
    <row r="26" spans="1:22" s="33" customFormat="1" ht="129.75" customHeight="1" thickBot="1" x14ac:dyDescent="0.3">
      <c r="A26" s="20">
        <v>6</v>
      </c>
      <c r="B26" s="21" t="s">
        <v>28</v>
      </c>
      <c r="C26" s="30" t="s">
        <v>72</v>
      </c>
      <c r="D26" s="28" t="s">
        <v>61</v>
      </c>
      <c r="E26" s="31" t="s">
        <v>48</v>
      </c>
      <c r="F26" s="32" t="s">
        <v>79</v>
      </c>
      <c r="G26" s="51" t="s">
        <v>14</v>
      </c>
      <c r="H26" s="55">
        <v>85</v>
      </c>
      <c r="I26" s="55">
        <v>85</v>
      </c>
      <c r="J26" s="55">
        <v>84</v>
      </c>
      <c r="K26" s="55">
        <v>92</v>
      </c>
      <c r="L26" s="55">
        <v>89</v>
      </c>
      <c r="M26" s="55">
        <v>88</v>
      </c>
      <c r="N26" s="55">
        <v>79</v>
      </c>
      <c r="O26" s="55">
        <v>80</v>
      </c>
      <c r="P26" s="55">
        <v>83</v>
      </c>
      <c r="Q26" s="55">
        <v>77</v>
      </c>
      <c r="R26" s="55">
        <v>77</v>
      </c>
      <c r="S26" s="55">
        <v>82</v>
      </c>
      <c r="T26" s="56">
        <f t="shared" ref="T26:T35" si="0">AVERAGE(H26:S26)</f>
        <v>83.416666666666671</v>
      </c>
      <c r="U26" s="24"/>
      <c r="V26" s="25" t="s">
        <v>55</v>
      </c>
    </row>
    <row r="27" spans="1:22" s="33" customFormat="1" ht="117" customHeight="1" thickBot="1" x14ac:dyDescent="0.3">
      <c r="A27" s="20">
        <v>7</v>
      </c>
      <c r="B27" s="21" t="s">
        <v>29</v>
      </c>
      <c r="C27" s="34"/>
      <c r="D27" s="28" t="s">
        <v>62</v>
      </c>
      <c r="E27" s="23" t="s">
        <v>50</v>
      </c>
      <c r="F27" s="32" t="s">
        <v>49</v>
      </c>
      <c r="G27" s="51" t="s">
        <v>14</v>
      </c>
      <c r="H27" s="55">
        <v>17</v>
      </c>
      <c r="I27" s="55">
        <v>15</v>
      </c>
      <c r="J27" s="55">
        <v>24</v>
      </c>
      <c r="K27" s="55">
        <v>18</v>
      </c>
      <c r="L27" s="55">
        <v>55</v>
      </c>
      <c r="M27" s="55">
        <v>43</v>
      </c>
      <c r="N27" s="55">
        <v>22</v>
      </c>
      <c r="O27" s="55">
        <v>17</v>
      </c>
      <c r="P27" s="55">
        <v>11</v>
      </c>
      <c r="Q27" s="55">
        <v>8</v>
      </c>
      <c r="R27" s="55">
        <v>33</v>
      </c>
      <c r="S27" s="55">
        <v>25</v>
      </c>
      <c r="T27" s="56">
        <f t="shared" si="0"/>
        <v>24</v>
      </c>
      <c r="U27" s="24"/>
      <c r="V27" s="25" t="s">
        <v>55</v>
      </c>
    </row>
    <row r="28" spans="1:22" s="33" customFormat="1" ht="109.5" customHeight="1" thickBot="1" x14ac:dyDescent="0.3">
      <c r="A28" s="20">
        <v>9</v>
      </c>
      <c r="B28" s="21" t="s">
        <v>30</v>
      </c>
      <c r="C28" s="22" t="s">
        <v>73</v>
      </c>
      <c r="D28" s="35" t="s">
        <v>63</v>
      </c>
      <c r="E28" s="27" t="s">
        <v>20</v>
      </c>
      <c r="F28" s="54" t="s">
        <v>21</v>
      </c>
      <c r="G28" s="51" t="s">
        <v>14</v>
      </c>
      <c r="H28" s="52" t="s">
        <v>81</v>
      </c>
      <c r="I28" s="52" t="s">
        <v>81</v>
      </c>
      <c r="J28" s="52" t="s">
        <v>81</v>
      </c>
      <c r="K28" s="52" t="s">
        <v>81</v>
      </c>
      <c r="L28" s="52" t="s">
        <v>81</v>
      </c>
      <c r="M28" s="52" t="s">
        <v>81</v>
      </c>
      <c r="N28" s="52" t="s">
        <v>81</v>
      </c>
      <c r="O28" s="52" t="s">
        <v>81</v>
      </c>
      <c r="P28" s="52" t="s">
        <v>81</v>
      </c>
      <c r="Q28" s="52" t="s">
        <v>81</v>
      </c>
      <c r="R28" s="52" t="s">
        <v>81</v>
      </c>
      <c r="S28" s="52" t="s">
        <v>81</v>
      </c>
      <c r="T28" s="53" t="e">
        <f t="shared" si="0"/>
        <v>#DIV/0!</v>
      </c>
      <c r="U28" s="24"/>
      <c r="V28" s="25" t="s">
        <v>55</v>
      </c>
    </row>
    <row r="29" spans="1:22" s="33" customFormat="1" ht="124.5" customHeight="1" thickBot="1" x14ac:dyDescent="0.3">
      <c r="A29" s="20">
        <v>10</v>
      </c>
      <c r="B29" s="21" t="s">
        <v>31</v>
      </c>
      <c r="C29" s="29" t="s">
        <v>41</v>
      </c>
      <c r="D29" s="28" t="s">
        <v>64</v>
      </c>
      <c r="E29" s="36">
        <v>3.472222222222222E-3</v>
      </c>
      <c r="F29" s="51" t="s">
        <v>14</v>
      </c>
      <c r="G29" s="51" t="s">
        <v>14</v>
      </c>
      <c r="H29" s="52" t="s">
        <v>81</v>
      </c>
      <c r="I29" s="52" t="s">
        <v>81</v>
      </c>
      <c r="J29" s="52" t="s">
        <v>81</v>
      </c>
      <c r="K29" s="52" t="s">
        <v>81</v>
      </c>
      <c r="L29" s="52" t="s">
        <v>81</v>
      </c>
      <c r="M29" s="52" t="s">
        <v>81</v>
      </c>
      <c r="N29" s="52" t="s">
        <v>81</v>
      </c>
      <c r="O29" s="52" t="s">
        <v>81</v>
      </c>
      <c r="P29" s="52" t="s">
        <v>81</v>
      </c>
      <c r="Q29" s="52" t="s">
        <v>81</v>
      </c>
      <c r="R29" s="52" t="s">
        <v>81</v>
      </c>
      <c r="S29" s="52" t="s">
        <v>81</v>
      </c>
      <c r="T29" s="53" t="e">
        <f t="shared" si="0"/>
        <v>#DIV/0!</v>
      </c>
      <c r="U29" s="24"/>
      <c r="V29" s="25" t="s">
        <v>55</v>
      </c>
    </row>
    <row r="30" spans="1:22" s="33" customFormat="1" ht="131.25" customHeight="1" thickBot="1" x14ac:dyDescent="0.3">
      <c r="A30" s="37">
        <v>11</v>
      </c>
      <c r="B30" s="38" t="s">
        <v>32</v>
      </c>
      <c r="C30" s="29" t="s">
        <v>42</v>
      </c>
      <c r="D30" s="28" t="s">
        <v>65</v>
      </c>
      <c r="E30" s="36">
        <v>2.0833333333333332E-2</v>
      </c>
      <c r="F30" s="51" t="s">
        <v>14</v>
      </c>
      <c r="G30" s="51" t="s">
        <v>14</v>
      </c>
      <c r="H30" s="52" t="s">
        <v>81</v>
      </c>
      <c r="I30" s="52" t="s">
        <v>81</v>
      </c>
      <c r="J30" s="52" t="s">
        <v>81</v>
      </c>
      <c r="K30" s="52" t="s">
        <v>81</v>
      </c>
      <c r="L30" s="52" t="s">
        <v>81</v>
      </c>
      <c r="M30" s="52" t="s">
        <v>81</v>
      </c>
      <c r="N30" s="52" t="s">
        <v>81</v>
      </c>
      <c r="O30" s="52" t="s">
        <v>81</v>
      </c>
      <c r="P30" s="52" t="s">
        <v>81</v>
      </c>
      <c r="Q30" s="52" t="s">
        <v>81</v>
      </c>
      <c r="R30" s="52" t="s">
        <v>81</v>
      </c>
      <c r="S30" s="52" t="s">
        <v>81</v>
      </c>
      <c r="T30" s="53" t="e">
        <f t="shared" si="0"/>
        <v>#DIV/0!</v>
      </c>
      <c r="U30" s="39"/>
      <c r="V30" s="25" t="s">
        <v>55</v>
      </c>
    </row>
    <row r="31" spans="1:22" s="33" customFormat="1" ht="148.5" customHeight="1" thickBot="1" x14ac:dyDescent="0.3">
      <c r="A31" s="37">
        <v>12</v>
      </c>
      <c r="B31" s="38" t="s">
        <v>33</v>
      </c>
      <c r="C31" s="29" t="s">
        <v>43</v>
      </c>
      <c r="D31" s="142" t="s">
        <v>66</v>
      </c>
      <c r="E31" s="27" t="s">
        <v>51</v>
      </c>
      <c r="F31" s="51" t="s">
        <v>14</v>
      </c>
      <c r="G31" s="51" t="s">
        <v>14</v>
      </c>
      <c r="H31" s="52" t="s">
        <v>81</v>
      </c>
      <c r="I31" s="52" t="s">
        <v>81</v>
      </c>
      <c r="J31" s="52" t="s">
        <v>81</v>
      </c>
      <c r="K31" s="52" t="s">
        <v>81</v>
      </c>
      <c r="L31" s="52" t="s">
        <v>81</v>
      </c>
      <c r="M31" s="52" t="s">
        <v>81</v>
      </c>
      <c r="N31" s="52" t="s">
        <v>81</v>
      </c>
      <c r="O31" s="52" t="s">
        <v>81</v>
      </c>
      <c r="P31" s="52" t="s">
        <v>81</v>
      </c>
      <c r="Q31" s="52" t="s">
        <v>81</v>
      </c>
      <c r="R31" s="52" t="s">
        <v>81</v>
      </c>
      <c r="S31" s="52" t="s">
        <v>81</v>
      </c>
      <c r="T31" s="53" t="e">
        <f t="shared" si="0"/>
        <v>#DIV/0!</v>
      </c>
      <c r="U31" s="39"/>
      <c r="V31" s="25" t="s">
        <v>55</v>
      </c>
    </row>
    <row r="32" spans="1:22" s="33" customFormat="1" ht="96.75" customHeight="1" thickBot="1" x14ac:dyDescent="0.3">
      <c r="A32" s="37">
        <v>13</v>
      </c>
      <c r="B32" s="38" t="s">
        <v>34</v>
      </c>
      <c r="C32" s="22" t="s">
        <v>44</v>
      </c>
      <c r="D32" s="143"/>
      <c r="E32" s="27">
        <v>0.25</v>
      </c>
      <c r="F32" s="51" t="s">
        <v>14</v>
      </c>
      <c r="G32" s="51" t="s">
        <v>14</v>
      </c>
      <c r="H32" s="52" t="s">
        <v>81</v>
      </c>
      <c r="I32" s="52" t="s">
        <v>81</v>
      </c>
      <c r="J32" s="52" t="s">
        <v>81</v>
      </c>
      <c r="K32" s="52" t="s">
        <v>81</v>
      </c>
      <c r="L32" s="52" t="s">
        <v>81</v>
      </c>
      <c r="M32" s="52" t="s">
        <v>81</v>
      </c>
      <c r="N32" s="52" t="s">
        <v>81</v>
      </c>
      <c r="O32" s="52" t="s">
        <v>81</v>
      </c>
      <c r="P32" s="52" t="s">
        <v>81</v>
      </c>
      <c r="Q32" s="52" t="s">
        <v>81</v>
      </c>
      <c r="R32" s="52" t="s">
        <v>81</v>
      </c>
      <c r="S32" s="52" t="s">
        <v>81</v>
      </c>
      <c r="T32" s="53" t="e">
        <f t="shared" si="0"/>
        <v>#DIV/0!</v>
      </c>
      <c r="U32" s="39"/>
      <c r="V32" s="25" t="s">
        <v>55</v>
      </c>
    </row>
    <row r="33" spans="1:22" s="33" customFormat="1" ht="96.75" customHeight="1" thickBot="1" x14ac:dyDescent="0.3">
      <c r="A33" s="37">
        <v>14</v>
      </c>
      <c r="B33" s="38" t="s">
        <v>35</v>
      </c>
      <c r="C33" s="22" t="s">
        <v>45</v>
      </c>
      <c r="D33" s="28" t="s">
        <v>67</v>
      </c>
      <c r="E33" s="40"/>
      <c r="F33" s="32" t="s">
        <v>80</v>
      </c>
      <c r="G33" s="51" t="s">
        <v>14</v>
      </c>
      <c r="H33" s="52"/>
      <c r="I33" s="52"/>
      <c r="J33" s="52"/>
      <c r="K33" s="52"/>
      <c r="L33" s="52"/>
      <c r="M33" s="52"/>
      <c r="N33" s="52"/>
      <c r="O33" s="52"/>
      <c r="P33" s="52"/>
      <c r="Q33" s="52"/>
      <c r="R33" s="52"/>
      <c r="S33" s="52"/>
      <c r="T33" s="53" t="e">
        <f t="shared" si="0"/>
        <v>#DIV/0!</v>
      </c>
      <c r="U33" s="39"/>
      <c r="V33" s="25" t="s">
        <v>55</v>
      </c>
    </row>
    <row r="34" spans="1:22" s="33" customFormat="1" ht="120" customHeight="1" x14ac:dyDescent="0.25">
      <c r="A34" s="37">
        <v>15</v>
      </c>
      <c r="B34" s="38" t="s">
        <v>36</v>
      </c>
      <c r="C34" s="22" t="s">
        <v>70</v>
      </c>
      <c r="D34" s="41" t="s">
        <v>68</v>
      </c>
      <c r="E34" s="27" t="s">
        <v>19</v>
      </c>
      <c r="F34" s="32" t="s">
        <v>52</v>
      </c>
      <c r="G34" s="51" t="s">
        <v>14</v>
      </c>
      <c r="H34" s="52"/>
      <c r="I34" s="52"/>
      <c r="J34" s="52"/>
      <c r="K34" s="52"/>
      <c r="L34" s="52"/>
      <c r="M34" s="52"/>
      <c r="N34" s="52"/>
      <c r="O34" s="52"/>
      <c r="P34" s="52"/>
      <c r="Q34" s="52"/>
      <c r="R34" s="52"/>
      <c r="S34" s="52"/>
      <c r="T34" s="53" t="e">
        <f t="shared" si="0"/>
        <v>#DIV/0!</v>
      </c>
      <c r="U34" s="39"/>
      <c r="V34" s="25" t="s">
        <v>55</v>
      </c>
    </row>
    <row r="35" spans="1:22" s="33" customFormat="1" ht="89.45" customHeight="1" x14ac:dyDescent="0.25">
      <c r="A35" s="37">
        <v>16</v>
      </c>
      <c r="B35" s="21" t="s">
        <v>37</v>
      </c>
      <c r="C35" s="29" t="s">
        <v>71</v>
      </c>
      <c r="D35" s="28" t="s">
        <v>75</v>
      </c>
      <c r="E35" s="27" t="s">
        <v>19</v>
      </c>
      <c r="F35" s="51" t="s">
        <v>14</v>
      </c>
      <c r="G35" s="51" t="s">
        <v>14</v>
      </c>
      <c r="H35" s="52"/>
      <c r="I35" s="52"/>
      <c r="J35" s="52"/>
      <c r="K35" s="52"/>
      <c r="L35" s="52"/>
      <c r="M35" s="52"/>
      <c r="N35" s="52"/>
      <c r="O35" s="52"/>
      <c r="P35" s="52"/>
      <c r="Q35" s="52"/>
      <c r="R35" s="52"/>
      <c r="S35" s="52"/>
      <c r="T35" s="57" t="e">
        <f t="shared" si="0"/>
        <v>#DIV/0!</v>
      </c>
      <c r="U35" s="42"/>
      <c r="V35" s="25" t="s">
        <v>55</v>
      </c>
    </row>
    <row r="36" spans="1:22" s="33" customFormat="1" ht="89.45" customHeight="1" x14ac:dyDescent="0.3">
      <c r="A36" s="43"/>
      <c r="B36" s="44"/>
      <c r="C36" s="44"/>
      <c r="D36" s="44"/>
      <c r="E36" s="45"/>
      <c r="F36" s="45"/>
      <c r="G36" s="45"/>
      <c r="H36" s="45"/>
      <c r="I36" s="45"/>
      <c r="J36" s="45"/>
      <c r="K36" s="45"/>
      <c r="L36" s="45"/>
      <c r="M36" s="45"/>
      <c r="N36" s="45"/>
      <c r="O36" s="45"/>
      <c r="P36" s="45"/>
      <c r="Q36" s="45"/>
      <c r="R36" s="45"/>
      <c r="S36" s="45"/>
      <c r="T36" s="45"/>
      <c r="U36" s="45"/>
      <c r="V36" s="46"/>
    </row>
    <row r="37" spans="1:22" s="33" customFormat="1" ht="89.45" customHeight="1" x14ac:dyDescent="0.3">
      <c r="A37" s="47"/>
      <c r="B37" s="44"/>
      <c r="C37" s="44"/>
      <c r="D37" s="44"/>
      <c r="E37" s="1"/>
      <c r="F37" s="48"/>
      <c r="G37" s="45"/>
      <c r="H37" s="45"/>
      <c r="I37" s="45"/>
      <c r="J37" s="45"/>
      <c r="K37" s="45"/>
      <c r="L37" s="45"/>
      <c r="M37" s="45"/>
      <c r="N37" s="45"/>
      <c r="O37" s="45"/>
      <c r="P37" s="45"/>
      <c r="Q37" s="45"/>
      <c r="R37" s="45"/>
      <c r="S37" s="45"/>
      <c r="T37" s="45"/>
      <c r="U37" s="45"/>
      <c r="V37" s="46"/>
    </row>
    <row r="38" spans="1:22" s="33" customFormat="1" ht="89.45" customHeight="1" x14ac:dyDescent="0.3">
      <c r="A38" s="1"/>
      <c r="B38" s="44"/>
      <c r="C38" s="44"/>
      <c r="D38" s="44"/>
      <c r="E38" s="49"/>
      <c r="F38" s="48"/>
      <c r="G38" s="45"/>
      <c r="H38" s="45"/>
      <c r="I38" s="45"/>
      <c r="J38" s="45"/>
      <c r="K38" s="45"/>
      <c r="L38" s="45"/>
      <c r="M38" s="45"/>
      <c r="N38" s="45"/>
      <c r="O38" s="45"/>
      <c r="P38" s="45"/>
      <c r="Q38" s="45"/>
      <c r="R38" s="45"/>
      <c r="S38" s="45"/>
      <c r="T38" s="45"/>
      <c r="U38" s="45"/>
      <c r="V38" s="46"/>
    </row>
    <row r="39" spans="1:22" s="33" customFormat="1" ht="47.25" customHeight="1" x14ac:dyDescent="0.3">
      <c r="A39" s="1"/>
      <c r="B39" s="50"/>
      <c r="C39" s="45"/>
      <c r="D39" s="45"/>
      <c r="E39" s="45"/>
      <c r="F39" s="45"/>
      <c r="G39" s="45"/>
      <c r="H39" s="45"/>
      <c r="I39" s="45"/>
      <c r="J39" s="45"/>
      <c r="K39" s="45"/>
      <c r="L39" s="45"/>
      <c r="M39" s="45"/>
      <c r="N39" s="45"/>
      <c r="O39" s="45"/>
      <c r="P39" s="45"/>
      <c r="Q39" s="45"/>
      <c r="R39" s="45"/>
      <c r="S39" s="45"/>
      <c r="T39" s="45"/>
      <c r="U39" s="46"/>
    </row>
    <row r="40" spans="1:22" s="33" customFormat="1" ht="36" customHeight="1" x14ac:dyDescent="0.3">
      <c r="A40" s="1"/>
      <c r="B40" s="50"/>
      <c r="C40" s="50"/>
      <c r="D40" s="45"/>
      <c r="E40" s="45"/>
      <c r="F40" s="45"/>
      <c r="G40" s="45"/>
      <c r="H40" s="45"/>
      <c r="I40" s="45"/>
      <c r="J40" s="45"/>
      <c r="K40" s="45"/>
      <c r="L40" s="45"/>
      <c r="M40" s="45"/>
      <c r="N40" s="45"/>
      <c r="O40" s="45"/>
      <c r="P40" s="45"/>
      <c r="Q40" s="45"/>
      <c r="R40" s="45"/>
      <c r="S40" s="45"/>
      <c r="T40" s="45"/>
      <c r="U40" s="45"/>
      <c r="V40" s="46"/>
    </row>
    <row r="41" spans="1:22" s="33" customFormat="1" ht="22.5" customHeight="1" x14ac:dyDescent="0.3">
      <c r="A41" s="1"/>
      <c r="B41" s="50"/>
      <c r="C41" s="50"/>
      <c r="D41" s="45"/>
      <c r="E41" s="45"/>
      <c r="F41" s="45"/>
      <c r="G41" s="45"/>
      <c r="H41" s="45"/>
      <c r="I41" s="45"/>
      <c r="J41" s="45"/>
      <c r="K41" s="45"/>
      <c r="L41" s="45"/>
      <c r="M41" s="45"/>
      <c r="N41" s="45"/>
      <c r="O41" s="45"/>
      <c r="P41" s="45"/>
      <c r="Q41" s="45"/>
      <c r="R41" s="45"/>
      <c r="S41" s="45"/>
      <c r="T41" s="45"/>
      <c r="U41" s="45"/>
      <c r="V41" s="46"/>
    </row>
    <row r="42" spans="1:22" s="33" customFormat="1" ht="89.45" customHeight="1" x14ac:dyDescent="0.3">
      <c r="A42" s="1"/>
      <c r="B42" s="50"/>
      <c r="C42" s="50"/>
      <c r="D42" s="45"/>
      <c r="E42" s="45"/>
      <c r="F42" s="45"/>
      <c r="G42" s="45"/>
      <c r="H42" s="45"/>
      <c r="I42" s="45"/>
      <c r="J42" s="45"/>
      <c r="K42" s="45"/>
      <c r="L42" s="45"/>
      <c r="M42" s="45"/>
      <c r="N42" s="45"/>
      <c r="O42" s="45"/>
      <c r="P42" s="45"/>
      <c r="Q42" s="45"/>
      <c r="R42" s="45"/>
      <c r="S42" s="45"/>
      <c r="T42" s="45"/>
      <c r="U42" s="45"/>
      <c r="V42" s="46"/>
    </row>
    <row r="43" spans="1:22" s="33" customFormat="1" ht="89.45" customHeight="1" x14ac:dyDescent="0.3">
      <c r="A43" s="1"/>
      <c r="B43" s="50"/>
      <c r="C43" s="50"/>
      <c r="D43" s="45"/>
      <c r="E43" s="45"/>
      <c r="F43" s="45"/>
      <c r="G43" s="45"/>
      <c r="H43" s="45"/>
      <c r="I43" s="45"/>
      <c r="J43" s="45"/>
      <c r="K43" s="45"/>
      <c r="L43" s="45"/>
      <c r="M43" s="45"/>
      <c r="N43" s="45"/>
      <c r="O43" s="45"/>
      <c r="P43" s="45"/>
      <c r="Q43" s="45"/>
      <c r="R43" s="45"/>
      <c r="S43" s="45"/>
      <c r="T43" s="45"/>
      <c r="U43" s="45"/>
      <c r="V43" s="46"/>
    </row>
    <row r="44" spans="1:22" ht="18.75" x14ac:dyDescent="0.3">
      <c r="B44" s="50"/>
      <c r="C44" s="50"/>
      <c r="D44" s="45"/>
      <c r="E44" s="45"/>
      <c r="F44" s="45"/>
      <c r="G44" s="45"/>
      <c r="H44" s="45"/>
      <c r="I44" s="45"/>
      <c r="J44" s="45"/>
      <c r="K44" s="45"/>
      <c r="L44" s="45"/>
      <c r="M44" s="45"/>
      <c r="N44" s="45"/>
      <c r="O44" s="45"/>
      <c r="P44" s="45"/>
      <c r="Q44" s="45"/>
      <c r="R44" s="45"/>
      <c r="S44" s="45"/>
      <c r="T44" s="45"/>
      <c r="U44" s="45"/>
      <c r="V44" s="46"/>
    </row>
    <row r="45" spans="1:22" ht="18.75" x14ac:dyDescent="0.3">
      <c r="B45" s="50"/>
      <c r="C45" s="50"/>
      <c r="D45" s="45"/>
      <c r="E45" s="45"/>
      <c r="F45" s="45"/>
      <c r="G45" s="45"/>
      <c r="H45" s="45"/>
      <c r="I45" s="45"/>
      <c r="J45" s="45"/>
      <c r="K45" s="45"/>
      <c r="L45" s="45"/>
      <c r="M45" s="45"/>
      <c r="N45" s="45"/>
      <c r="O45" s="45"/>
      <c r="P45" s="45"/>
      <c r="Q45" s="45"/>
      <c r="R45" s="45"/>
      <c r="S45" s="45"/>
      <c r="T45" s="45"/>
      <c r="U45" s="45"/>
      <c r="V45" s="46"/>
    </row>
    <row r="46" spans="1:22" ht="18.75" x14ac:dyDescent="0.3">
      <c r="B46" s="50"/>
      <c r="C46" s="50"/>
      <c r="D46" s="45"/>
      <c r="E46" s="45"/>
      <c r="F46" s="45"/>
      <c r="G46" s="45"/>
      <c r="H46" s="45"/>
      <c r="I46" s="45"/>
      <c r="J46" s="45"/>
      <c r="K46" s="45"/>
      <c r="L46" s="45"/>
      <c r="M46" s="45"/>
      <c r="N46" s="45"/>
      <c r="O46" s="45"/>
      <c r="P46" s="45"/>
      <c r="Q46" s="45"/>
      <c r="R46" s="45"/>
      <c r="S46" s="45"/>
      <c r="T46" s="45"/>
      <c r="U46" s="45"/>
      <c r="V46" s="46"/>
    </row>
    <row r="47" spans="1:22" ht="18.75" x14ac:dyDescent="0.3">
      <c r="B47" s="50"/>
      <c r="C47" s="50"/>
      <c r="D47" s="45"/>
      <c r="E47" s="45"/>
      <c r="F47" s="45"/>
      <c r="G47" s="45"/>
      <c r="H47" s="45"/>
      <c r="I47" s="45"/>
      <c r="J47" s="45"/>
      <c r="K47" s="45"/>
      <c r="L47" s="45"/>
      <c r="M47" s="45"/>
      <c r="N47" s="45"/>
      <c r="O47" s="45"/>
      <c r="P47" s="45"/>
      <c r="Q47" s="45"/>
      <c r="R47" s="45"/>
      <c r="S47" s="45"/>
      <c r="T47" s="45"/>
      <c r="U47" s="45"/>
      <c r="V47" s="46"/>
    </row>
    <row r="48" spans="1:22" ht="18.75" x14ac:dyDescent="0.3">
      <c r="B48" s="50"/>
      <c r="C48" s="50"/>
      <c r="D48" s="45"/>
      <c r="E48" s="45"/>
      <c r="F48" s="45"/>
      <c r="G48" s="45"/>
      <c r="H48" s="45"/>
      <c r="I48" s="45"/>
      <c r="J48" s="45"/>
      <c r="K48" s="45"/>
      <c r="L48" s="45"/>
      <c r="M48" s="45"/>
      <c r="N48" s="45"/>
      <c r="O48" s="45"/>
      <c r="P48" s="45"/>
      <c r="Q48" s="45"/>
      <c r="R48" s="45"/>
      <c r="S48" s="45"/>
      <c r="T48" s="45"/>
      <c r="U48" s="45"/>
      <c r="V48" s="46"/>
    </row>
    <row r="49" spans="2:22" ht="18.75" x14ac:dyDescent="0.3">
      <c r="B49" s="50"/>
      <c r="C49" s="50"/>
      <c r="D49" s="45"/>
      <c r="E49" s="45"/>
      <c r="F49" s="45"/>
      <c r="G49" s="45"/>
      <c r="H49" s="45"/>
      <c r="I49" s="45"/>
      <c r="J49" s="45"/>
      <c r="K49" s="45"/>
      <c r="L49" s="45"/>
      <c r="M49" s="45"/>
      <c r="N49" s="45"/>
      <c r="O49" s="45"/>
      <c r="P49" s="45"/>
      <c r="Q49" s="45"/>
      <c r="R49" s="45"/>
      <c r="S49" s="45"/>
      <c r="T49" s="45"/>
      <c r="U49" s="45"/>
      <c r="V49" s="46"/>
    </row>
    <row r="50" spans="2:22" ht="18.75" x14ac:dyDescent="0.3">
      <c r="B50" s="50"/>
      <c r="C50" s="50"/>
      <c r="D50" s="45"/>
      <c r="E50" s="45"/>
      <c r="F50" s="45"/>
      <c r="G50" s="45"/>
      <c r="H50" s="45"/>
      <c r="I50" s="45"/>
      <c r="J50" s="45"/>
      <c r="K50" s="45"/>
      <c r="L50" s="45"/>
      <c r="M50" s="45"/>
      <c r="N50" s="45"/>
      <c r="O50" s="45"/>
      <c r="P50" s="45"/>
      <c r="Q50" s="45"/>
      <c r="R50" s="45"/>
      <c r="S50" s="45"/>
      <c r="T50" s="45"/>
      <c r="U50" s="45"/>
      <c r="V50" s="46"/>
    </row>
    <row r="51" spans="2:22" ht="18.75" x14ac:dyDescent="0.3">
      <c r="B51" s="50"/>
      <c r="C51" s="50"/>
      <c r="D51" s="45"/>
      <c r="E51" s="45"/>
      <c r="F51" s="45"/>
      <c r="G51" s="45"/>
      <c r="H51" s="45"/>
      <c r="I51" s="45"/>
      <c r="J51" s="45"/>
      <c r="K51" s="45"/>
      <c r="L51" s="45"/>
      <c r="M51" s="45"/>
      <c r="N51" s="45"/>
      <c r="O51" s="45"/>
      <c r="P51" s="45"/>
      <c r="Q51" s="45"/>
      <c r="R51" s="45"/>
      <c r="S51" s="45"/>
      <c r="T51" s="45"/>
      <c r="U51" s="45"/>
      <c r="V51" s="46"/>
    </row>
  </sheetData>
  <mergeCells count="23">
    <mergeCell ref="G17:G20"/>
    <mergeCell ref="E2:U5"/>
    <mergeCell ref="A2:D5"/>
    <mergeCell ref="V2:W2"/>
    <mergeCell ref="V3:W3"/>
    <mergeCell ref="V4:W4"/>
    <mergeCell ref="V5:W5"/>
    <mergeCell ref="D21:D22"/>
    <mergeCell ref="V17:V20"/>
    <mergeCell ref="D31:D32"/>
    <mergeCell ref="C17:C20"/>
    <mergeCell ref="A8:U8"/>
    <mergeCell ref="A9:U9"/>
    <mergeCell ref="A11:B11"/>
    <mergeCell ref="A17:A20"/>
    <mergeCell ref="B17:B20"/>
    <mergeCell ref="T17:T20"/>
    <mergeCell ref="U17:U20"/>
    <mergeCell ref="H18:S19"/>
    <mergeCell ref="D19:D20"/>
    <mergeCell ref="E19:E20"/>
    <mergeCell ref="F19:F20"/>
    <mergeCell ref="D17:F18"/>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showGridLines="0" topLeftCell="F11" zoomScale="40" zoomScaleNormal="40" workbookViewId="0">
      <selection activeCell="S21" sqref="S21:S35"/>
    </sheetView>
  </sheetViews>
  <sheetFormatPr baseColWidth="10" defaultColWidth="4.28515625" defaultRowHeight="12.75" x14ac:dyDescent="0.2"/>
  <cols>
    <col min="1" max="1" width="74.42578125" style="1" bestFit="1" customWidth="1"/>
    <col min="2" max="2" width="58.28515625" style="2" customWidth="1"/>
    <col min="3" max="3" width="85.7109375" style="2" customWidth="1"/>
    <col min="4" max="4" width="54.7109375" style="1" customWidth="1"/>
    <col min="5" max="5" width="21.7109375" style="1" customWidth="1"/>
    <col min="6" max="6" width="19.7109375" style="1" customWidth="1"/>
    <col min="7" max="20" width="17.7109375" style="1" customWidth="1"/>
    <col min="21" max="21" width="49.140625" style="1" customWidth="1"/>
    <col min="22" max="22" width="28.28515625" style="3" customWidth="1"/>
    <col min="23" max="16384" width="4.28515625" style="1"/>
  </cols>
  <sheetData>
    <row r="1" spans="1:23" ht="13.5" thickBot="1" x14ac:dyDescent="0.25"/>
    <row r="2" spans="1:23" ht="30.75" customHeight="1" x14ac:dyDescent="0.2">
      <c r="A2" s="166"/>
      <c r="B2" s="167"/>
      <c r="C2" s="167"/>
      <c r="D2" s="168"/>
      <c r="E2" s="175" t="s">
        <v>13</v>
      </c>
      <c r="F2" s="176"/>
      <c r="G2" s="176"/>
      <c r="H2" s="176"/>
      <c r="I2" s="176"/>
      <c r="J2" s="176"/>
      <c r="K2" s="176"/>
      <c r="L2" s="176"/>
      <c r="M2" s="176"/>
      <c r="N2" s="176"/>
      <c r="O2" s="176"/>
      <c r="P2" s="176"/>
      <c r="Q2" s="176"/>
      <c r="R2" s="176"/>
      <c r="S2" s="176"/>
      <c r="T2" s="176"/>
      <c r="U2" s="177"/>
      <c r="V2" s="184" t="s">
        <v>22</v>
      </c>
      <c r="W2" s="185"/>
    </row>
    <row r="3" spans="1:23" ht="16.5" customHeight="1" x14ac:dyDescent="0.2">
      <c r="A3" s="169"/>
      <c r="B3" s="170"/>
      <c r="C3" s="170"/>
      <c r="D3" s="171"/>
      <c r="E3" s="178"/>
      <c r="F3" s="179"/>
      <c r="G3" s="179"/>
      <c r="H3" s="179"/>
      <c r="I3" s="179"/>
      <c r="J3" s="179"/>
      <c r="K3" s="179"/>
      <c r="L3" s="179"/>
      <c r="M3" s="179"/>
      <c r="N3" s="179"/>
      <c r="O3" s="179"/>
      <c r="P3" s="179"/>
      <c r="Q3" s="179"/>
      <c r="R3" s="179"/>
      <c r="S3" s="179"/>
      <c r="T3" s="179"/>
      <c r="U3" s="180"/>
      <c r="V3" s="186" t="s">
        <v>15</v>
      </c>
      <c r="W3" s="187"/>
    </row>
    <row r="4" spans="1:23" ht="15.75" customHeight="1" x14ac:dyDescent="0.2">
      <c r="A4" s="169"/>
      <c r="B4" s="170"/>
      <c r="C4" s="170"/>
      <c r="D4" s="171"/>
      <c r="E4" s="178"/>
      <c r="F4" s="179"/>
      <c r="G4" s="179"/>
      <c r="H4" s="179"/>
      <c r="I4" s="179"/>
      <c r="J4" s="179"/>
      <c r="K4" s="179"/>
      <c r="L4" s="179"/>
      <c r="M4" s="179"/>
      <c r="N4" s="179"/>
      <c r="O4" s="179"/>
      <c r="P4" s="179"/>
      <c r="Q4" s="179"/>
      <c r="R4" s="179"/>
      <c r="S4" s="179"/>
      <c r="T4" s="179"/>
      <c r="U4" s="180"/>
      <c r="V4" s="186" t="s">
        <v>16</v>
      </c>
      <c r="W4" s="187"/>
    </row>
    <row r="5" spans="1:23" ht="30" customHeight="1" thickBot="1" x14ac:dyDescent="0.25">
      <c r="A5" s="172"/>
      <c r="B5" s="173"/>
      <c r="C5" s="173"/>
      <c r="D5" s="174"/>
      <c r="E5" s="181"/>
      <c r="F5" s="182"/>
      <c r="G5" s="182"/>
      <c r="H5" s="182"/>
      <c r="I5" s="182"/>
      <c r="J5" s="182"/>
      <c r="K5" s="182"/>
      <c r="L5" s="182"/>
      <c r="M5" s="182"/>
      <c r="N5" s="182"/>
      <c r="O5" s="182"/>
      <c r="P5" s="182"/>
      <c r="Q5" s="182"/>
      <c r="R5" s="182"/>
      <c r="S5" s="182"/>
      <c r="T5" s="182"/>
      <c r="U5" s="183"/>
      <c r="V5" s="188" t="s">
        <v>17</v>
      </c>
      <c r="W5" s="189"/>
    </row>
    <row r="6" spans="1:23" ht="27.75" x14ac:dyDescent="0.4">
      <c r="B6" s="4"/>
      <c r="C6" s="4"/>
      <c r="D6" s="5"/>
      <c r="E6" s="6"/>
      <c r="F6" s="6"/>
      <c r="G6" s="6"/>
      <c r="H6" s="7"/>
      <c r="I6" s="7"/>
      <c r="J6" s="7"/>
      <c r="K6" s="7"/>
      <c r="L6" s="7"/>
      <c r="O6" s="8"/>
      <c r="P6" s="8"/>
      <c r="Q6" s="8"/>
      <c r="R6" s="8"/>
      <c r="S6" s="8"/>
      <c r="T6" s="8"/>
      <c r="U6" s="7"/>
    </row>
    <row r="7" spans="1:23" ht="30.75" x14ac:dyDescent="0.2">
      <c r="B7" s="1"/>
      <c r="C7" s="1"/>
      <c r="D7" s="9"/>
      <c r="E7" s="9"/>
      <c r="F7" s="9"/>
      <c r="G7" s="10"/>
      <c r="H7" s="11"/>
      <c r="I7" s="11"/>
      <c r="J7" s="11"/>
      <c r="K7" s="11"/>
      <c r="L7" s="11"/>
      <c r="M7" s="11"/>
      <c r="N7" s="11"/>
      <c r="O7" s="11"/>
      <c r="P7" s="11"/>
      <c r="Q7" s="11"/>
      <c r="R7" s="11"/>
      <c r="S7" s="11"/>
      <c r="T7" s="11"/>
      <c r="U7" s="11"/>
    </row>
    <row r="8" spans="1:23" ht="30.75" x14ac:dyDescent="0.2">
      <c r="A8" s="154" t="s">
        <v>23</v>
      </c>
      <c r="B8" s="154"/>
      <c r="C8" s="154"/>
      <c r="D8" s="154"/>
      <c r="E8" s="154"/>
      <c r="F8" s="154"/>
      <c r="G8" s="154"/>
      <c r="H8" s="154"/>
      <c r="I8" s="154"/>
      <c r="J8" s="154"/>
      <c r="K8" s="154"/>
      <c r="L8" s="154"/>
      <c r="M8" s="154"/>
      <c r="N8" s="154"/>
      <c r="O8" s="154"/>
      <c r="P8" s="154"/>
      <c r="Q8" s="154"/>
      <c r="R8" s="154"/>
      <c r="S8" s="154"/>
      <c r="T8" s="154"/>
      <c r="U8" s="154"/>
    </row>
    <row r="9" spans="1:23" ht="132.75" customHeight="1" x14ac:dyDescent="0.2">
      <c r="A9" s="155" t="s">
        <v>74</v>
      </c>
      <c r="B9" s="154"/>
      <c r="C9" s="154"/>
      <c r="D9" s="154"/>
      <c r="E9" s="154"/>
      <c r="F9" s="154"/>
      <c r="G9" s="154"/>
      <c r="H9" s="154"/>
      <c r="I9" s="154"/>
      <c r="J9" s="154"/>
      <c r="K9" s="154"/>
      <c r="L9" s="154"/>
      <c r="M9" s="154"/>
      <c r="N9" s="154"/>
      <c r="O9" s="154"/>
      <c r="P9" s="154"/>
      <c r="Q9" s="154"/>
      <c r="R9" s="154"/>
      <c r="S9" s="154"/>
      <c r="T9" s="154"/>
      <c r="U9" s="154"/>
    </row>
    <row r="10" spans="1:23" ht="27.75" x14ac:dyDescent="0.2">
      <c r="B10" s="1"/>
      <c r="C10" s="1"/>
      <c r="D10" s="12"/>
      <c r="E10" s="12"/>
      <c r="F10" s="12"/>
      <c r="G10" s="12"/>
      <c r="H10" s="12"/>
      <c r="I10" s="12"/>
      <c r="J10" s="12"/>
      <c r="K10" s="12"/>
      <c r="L10" s="12"/>
      <c r="M10" s="12"/>
      <c r="N10" s="12"/>
      <c r="O10" s="12"/>
      <c r="P10" s="12"/>
      <c r="Q10" s="12"/>
      <c r="R10" s="12"/>
      <c r="S10" s="12"/>
      <c r="T10" s="12"/>
      <c r="U10" s="13"/>
    </row>
    <row r="11" spans="1:23" ht="27.75" x14ac:dyDescent="0.2">
      <c r="A11" s="156" t="s">
        <v>53</v>
      </c>
      <c r="B11" s="156"/>
      <c r="C11" s="14"/>
      <c r="D11" s="12"/>
      <c r="E11" s="12"/>
      <c r="F11" s="12"/>
      <c r="G11" s="12"/>
      <c r="I11" s="12"/>
      <c r="J11" s="12"/>
      <c r="K11" s="12"/>
      <c r="L11" s="12"/>
      <c r="M11" s="12"/>
      <c r="N11" s="12"/>
      <c r="O11" s="12"/>
      <c r="P11" s="12"/>
      <c r="Q11" s="12"/>
      <c r="R11" s="12"/>
      <c r="S11" s="12"/>
      <c r="T11" s="12"/>
      <c r="U11" s="13"/>
    </row>
    <row r="12" spans="1:23" ht="45.75" customHeight="1" x14ac:dyDescent="0.2">
      <c r="A12" s="15" t="s">
        <v>54</v>
      </c>
      <c r="B12" s="14" t="s">
        <v>18</v>
      </c>
      <c r="C12" s="14"/>
      <c r="D12" s="12"/>
      <c r="E12" s="12"/>
      <c r="F12" s="12"/>
      <c r="G12" s="12"/>
      <c r="H12" s="15"/>
      <c r="I12" s="12"/>
      <c r="J12" s="12"/>
      <c r="K12" s="12"/>
      <c r="L12" s="12"/>
      <c r="M12" s="12"/>
      <c r="N12" s="12"/>
      <c r="O12" s="12"/>
      <c r="P12" s="12"/>
      <c r="Q12" s="12"/>
      <c r="R12" s="12"/>
      <c r="S12" s="12"/>
      <c r="T12" s="12"/>
      <c r="U12" s="13"/>
    </row>
    <row r="13" spans="1:23" ht="19.5" customHeight="1" x14ac:dyDescent="0.2"/>
    <row r="14" spans="1:23" ht="20.100000000000001" customHeight="1" x14ac:dyDescent="0.2">
      <c r="B14" s="16" t="s">
        <v>0</v>
      </c>
      <c r="C14" s="16"/>
      <c r="D14" s="16"/>
      <c r="E14" s="16"/>
      <c r="F14" s="16"/>
      <c r="G14" s="16"/>
      <c r="H14" s="16"/>
      <c r="I14" s="16"/>
      <c r="J14" s="16"/>
      <c r="K14" s="16"/>
      <c r="L14" s="16"/>
      <c r="M14" s="16"/>
      <c r="N14" s="16"/>
      <c r="O14" s="16"/>
      <c r="P14" s="16"/>
      <c r="Q14" s="16"/>
      <c r="R14" s="16"/>
      <c r="S14" s="16"/>
      <c r="T14" s="16"/>
      <c r="U14" s="16"/>
    </row>
    <row r="15" spans="1:23" ht="20.100000000000001" customHeight="1" x14ac:dyDescent="0.2">
      <c r="B15" s="16" t="s">
        <v>0</v>
      </c>
      <c r="C15" s="16"/>
      <c r="D15" s="16"/>
      <c r="E15" s="16"/>
      <c r="F15" s="16"/>
      <c r="G15" s="16"/>
      <c r="H15" s="16"/>
      <c r="I15" s="16"/>
      <c r="J15" s="16"/>
      <c r="K15" s="16"/>
      <c r="L15" s="16"/>
      <c r="M15" s="16"/>
      <c r="N15" s="16"/>
      <c r="O15" s="16"/>
      <c r="P15" s="16"/>
      <c r="Q15" s="16"/>
      <c r="R15" s="16"/>
      <c r="S15" s="16"/>
      <c r="T15" s="16"/>
      <c r="U15" s="16"/>
    </row>
    <row r="16" spans="1:23" ht="20.100000000000001" customHeight="1" x14ac:dyDescent="0.2">
      <c r="B16" s="16"/>
      <c r="C16" s="16"/>
      <c r="D16" s="16"/>
      <c r="E16" s="16"/>
      <c r="F16" s="16"/>
      <c r="G16" s="16"/>
      <c r="H16" s="16"/>
      <c r="I16" s="16"/>
      <c r="J16" s="16"/>
      <c r="K16" s="16"/>
      <c r="L16" s="16"/>
      <c r="M16" s="16"/>
      <c r="N16" s="16"/>
      <c r="O16" s="16"/>
      <c r="P16" s="16"/>
      <c r="Q16" s="16"/>
      <c r="R16" s="16"/>
      <c r="S16" s="16"/>
      <c r="T16" s="16"/>
      <c r="U16" s="16"/>
    </row>
    <row r="17" spans="1:22" ht="20.100000000000001" customHeight="1" x14ac:dyDescent="0.2">
      <c r="A17" s="144" t="s">
        <v>1</v>
      </c>
      <c r="B17" s="144" t="s">
        <v>2</v>
      </c>
      <c r="C17" s="157" t="s">
        <v>6</v>
      </c>
      <c r="D17" s="159" t="s">
        <v>12</v>
      </c>
      <c r="E17" s="160"/>
      <c r="F17" s="161"/>
      <c r="G17" s="165" t="s">
        <v>3</v>
      </c>
      <c r="H17" s="17"/>
      <c r="I17" s="17"/>
      <c r="J17" s="17"/>
      <c r="K17" s="17"/>
      <c r="L17" s="17"/>
      <c r="M17" s="17"/>
      <c r="N17" s="17"/>
      <c r="O17" s="17"/>
      <c r="P17" s="17"/>
      <c r="Q17" s="17"/>
      <c r="R17" s="17"/>
      <c r="S17" s="17"/>
      <c r="T17" s="144" t="s">
        <v>4</v>
      </c>
      <c r="U17" s="157" t="s">
        <v>5</v>
      </c>
      <c r="V17" s="144" t="s">
        <v>7</v>
      </c>
    </row>
    <row r="18" spans="1:22" s="18" customFormat="1" ht="15" customHeight="1" x14ac:dyDescent="0.25">
      <c r="A18" s="144"/>
      <c r="B18" s="144"/>
      <c r="C18" s="158"/>
      <c r="D18" s="162"/>
      <c r="E18" s="163"/>
      <c r="F18" s="164"/>
      <c r="G18" s="165"/>
      <c r="H18" s="145" t="s">
        <v>8</v>
      </c>
      <c r="I18" s="146"/>
      <c r="J18" s="146"/>
      <c r="K18" s="146"/>
      <c r="L18" s="146"/>
      <c r="M18" s="146"/>
      <c r="N18" s="146"/>
      <c r="O18" s="146"/>
      <c r="P18" s="146"/>
      <c r="Q18" s="146"/>
      <c r="R18" s="146"/>
      <c r="S18" s="147"/>
      <c r="T18" s="144"/>
      <c r="U18" s="158"/>
      <c r="V18" s="144"/>
    </row>
    <row r="19" spans="1:22" s="18" customFormat="1" ht="18" customHeight="1" x14ac:dyDescent="0.25">
      <c r="A19" s="144"/>
      <c r="B19" s="144"/>
      <c r="C19" s="158"/>
      <c r="D19" s="151" t="s">
        <v>9</v>
      </c>
      <c r="E19" s="151" t="s">
        <v>10</v>
      </c>
      <c r="F19" s="151" t="s">
        <v>11</v>
      </c>
      <c r="G19" s="165"/>
      <c r="H19" s="148"/>
      <c r="I19" s="149"/>
      <c r="J19" s="149"/>
      <c r="K19" s="149"/>
      <c r="L19" s="149"/>
      <c r="M19" s="149"/>
      <c r="N19" s="149"/>
      <c r="O19" s="149"/>
      <c r="P19" s="149"/>
      <c r="Q19" s="149"/>
      <c r="R19" s="149"/>
      <c r="S19" s="150"/>
      <c r="T19" s="144"/>
      <c r="U19" s="158"/>
      <c r="V19" s="144"/>
    </row>
    <row r="20" spans="1:22" s="19" customFormat="1" ht="44.65" customHeight="1" thickBot="1" x14ac:dyDescent="0.4">
      <c r="A20" s="144"/>
      <c r="B20" s="157"/>
      <c r="C20" s="158"/>
      <c r="D20" s="152"/>
      <c r="E20" s="153"/>
      <c r="F20" s="152"/>
      <c r="G20" s="165"/>
      <c r="H20" s="58">
        <v>45658</v>
      </c>
      <c r="I20" s="58">
        <v>45689</v>
      </c>
      <c r="J20" s="58">
        <v>45717</v>
      </c>
      <c r="K20" s="58">
        <v>45748</v>
      </c>
      <c r="L20" s="58">
        <v>45778</v>
      </c>
      <c r="M20" s="58">
        <v>45809</v>
      </c>
      <c r="N20" s="58">
        <v>45839</v>
      </c>
      <c r="O20" s="58">
        <v>45870</v>
      </c>
      <c r="P20" s="58">
        <v>45901</v>
      </c>
      <c r="Q20" s="58">
        <v>45931</v>
      </c>
      <c r="R20" s="58">
        <v>45962</v>
      </c>
      <c r="S20" s="58">
        <v>45992</v>
      </c>
      <c r="T20" s="144"/>
      <c r="U20" s="158"/>
      <c r="V20" s="144"/>
    </row>
    <row r="21" spans="1:22" s="26" customFormat="1" ht="105.75" customHeight="1" thickBot="1" x14ac:dyDescent="0.4">
      <c r="A21" s="20">
        <v>1</v>
      </c>
      <c r="B21" s="21" t="s">
        <v>24</v>
      </c>
      <c r="C21" s="22" t="s">
        <v>58</v>
      </c>
      <c r="D21" s="142" t="s">
        <v>57</v>
      </c>
      <c r="E21" s="23" t="s">
        <v>20</v>
      </c>
      <c r="F21" s="32" t="s">
        <v>76</v>
      </c>
      <c r="G21" s="51" t="s">
        <v>14</v>
      </c>
      <c r="H21" s="52">
        <v>0.97</v>
      </c>
      <c r="I21" s="52">
        <v>0.98</v>
      </c>
      <c r="J21" s="52">
        <v>0.96</v>
      </c>
      <c r="K21" s="52">
        <v>0.98</v>
      </c>
      <c r="L21" s="52">
        <v>0.93</v>
      </c>
      <c r="M21" s="52">
        <v>0.98</v>
      </c>
      <c r="N21" s="52">
        <v>0.94</v>
      </c>
      <c r="O21" s="52">
        <v>0.95</v>
      </c>
      <c r="P21" s="52">
        <v>0.98</v>
      </c>
      <c r="Q21" s="52">
        <v>0.97</v>
      </c>
      <c r="R21" s="52">
        <v>0.94</v>
      </c>
      <c r="S21" s="52">
        <v>0.97</v>
      </c>
      <c r="T21" s="53">
        <f>AVERAGE(H21:S21)</f>
        <v>0.96250000000000002</v>
      </c>
      <c r="U21" s="24"/>
      <c r="V21" s="25" t="s">
        <v>55</v>
      </c>
    </row>
    <row r="22" spans="1:22" s="26" customFormat="1" ht="105.75" customHeight="1" thickBot="1" x14ac:dyDescent="0.4">
      <c r="A22" s="20">
        <v>2</v>
      </c>
      <c r="B22" s="21" t="s">
        <v>25</v>
      </c>
      <c r="C22" s="22" t="s">
        <v>59</v>
      </c>
      <c r="D22" s="143"/>
      <c r="E22" s="27" t="s">
        <v>47</v>
      </c>
      <c r="F22" s="54" t="s">
        <v>46</v>
      </c>
      <c r="G22" s="51" t="s">
        <v>14</v>
      </c>
      <c r="H22" s="52">
        <v>0.99</v>
      </c>
      <c r="I22" s="52">
        <v>0.98</v>
      </c>
      <c r="J22" s="52">
        <v>0.97</v>
      </c>
      <c r="K22" s="52">
        <v>0.98</v>
      </c>
      <c r="L22" s="52">
        <v>0.96</v>
      </c>
      <c r="M22" s="52">
        <v>0.98</v>
      </c>
      <c r="N22" s="52">
        <v>0.96</v>
      </c>
      <c r="O22" s="52">
        <v>0.98</v>
      </c>
      <c r="P22" s="52">
        <v>0.95</v>
      </c>
      <c r="Q22" s="52">
        <v>0.96</v>
      </c>
      <c r="R22" s="52">
        <v>0.96</v>
      </c>
      <c r="S22" s="52">
        <v>0.96</v>
      </c>
      <c r="T22" s="53">
        <f>AVERAGE(H22:S22)</f>
        <v>0.96916666666666662</v>
      </c>
      <c r="U22" s="24"/>
      <c r="V22" s="25" t="s">
        <v>55</v>
      </c>
    </row>
    <row r="23" spans="1:22" s="26" customFormat="1" ht="136.5" customHeight="1" thickBot="1" x14ac:dyDescent="0.4">
      <c r="A23" s="20">
        <v>3</v>
      </c>
      <c r="B23" s="21" t="s">
        <v>56</v>
      </c>
      <c r="C23" s="22" t="s">
        <v>38</v>
      </c>
      <c r="D23" s="28" t="s">
        <v>69</v>
      </c>
      <c r="E23" s="27" t="s">
        <v>47</v>
      </c>
      <c r="F23" s="54" t="s">
        <v>20</v>
      </c>
      <c r="G23" s="51" t="s">
        <v>14</v>
      </c>
      <c r="H23" s="52">
        <v>0.96</v>
      </c>
      <c r="I23" s="52">
        <v>0.96</v>
      </c>
      <c r="J23" s="52">
        <v>0.95</v>
      </c>
      <c r="K23" s="52">
        <v>0.96</v>
      </c>
      <c r="L23" s="52">
        <v>0.95</v>
      </c>
      <c r="M23" s="52">
        <v>0.96</v>
      </c>
      <c r="N23" s="52">
        <v>0.95</v>
      </c>
      <c r="O23" s="52">
        <v>0.96</v>
      </c>
      <c r="P23" s="52">
        <v>0.95</v>
      </c>
      <c r="Q23" s="52">
        <v>0.95</v>
      </c>
      <c r="R23" s="52">
        <v>0.95</v>
      </c>
      <c r="S23" s="52">
        <v>0.96</v>
      </c>
      <c r="T23" s="53">
        <f>AVERAGE(H23:S23)</f>
        <v>0.95499999999999974</v>
      </c>
      <c r="U23" s="24"/>
      <c r="V23" s="25" t="s">
        <v>55</v>
      </c>
    </row>
    <row r="24" spans="1:22" s="26" customFormat="1" ht="105.75" customHeight="1" thickBot="1" x14ac:dyDescent="0.4">
      <c r="A24" s="20">
        <v>4</v>
      </c>
      <c r="B24" s="21" t="s">
        <v>26</v>
      </c>
      <c r="C24" s="22" t="s">
        <v>39</v>
      </c>
      <c r="D24" s="28" t="s">
        <v>57</v>
      </c>
      <c r="E24" s="27" t="s">
        <v>77</v>
      </c>
      <c r="F24" s="32" t="s">
        <v>78</v>
      </c>
      <c r="G24" s="51" t="s">
        <v>14</v>
      </c>
      <c r="H24" s="52">
        <v>0.01</v>
      </c>
      <c r="I24" s="52">
        <v>0.02</v>
      </c>
      <c r="J24" s="52">
        <v>0.03</v>
      </c>
      <c r="K24" s="52">
        <v>0.02</v>
      </c>
      <c r="L24" s="52">
        <v>0.04</v>
      </c>
      <c r="M24" s="52">
        <v>0.02</v>
      </c>
      <c r="N24" s="52">
        <v>0.04</v>
      </c>
      <c r="O24" s="52">
        <v>0.02</v>
      </c>
      <c r="P24" s="52">
        <v>0.05</v>
      </c>
      <c r="Q24" s="52">
        <v>0.04</v>
      </c>
      <c r="R24" s="52">
        <v>0.04</v>
      </c>
      <c r="S24" s="52">
        <v>0.04</v>
      </c>
      <c r="T24" s="53">
        <f>AVERAGE(H24:S24)</f>
        <v>3.0833333333333327E-2</v>
      </c>
      <c r="U24" s="24"/>
      <c r="V24" s="25" t="s">
        <v>55</v>
      </c>
    </row>
    <row r="25" spans="1:22" s="26" customFormat="1" ht="105.75" customHeight="1" thickBot="1" x14ac:dyDescent="0.4">
      <c r="A25" s="20">
        <v>5</v>
      </c>
      <c r="B25" s="21" t="s">
        <v>27</v>
      </c>
      <c r="C25" s="29" t="s">
        <v>40</v>
      </c>
      <c r="D25" s="28" t="s">
        <v>60</v>
      </c>
      <c r="E25" s="27" t="s">
        <v>20</v>
      </c>
      <c r="F25" s="51" t="s">
        <v>14</v>
      </c>
      <c r="G25" s="51" t="s">
        <v>14</v>
      </c>
      <c r="H25" s="52" t="s">
        <v>82</v>
      </c>
      <c r="I25" s="52" t="s">
        <v>82</v>
      </c>
      <c r="J25" s="52" t="s">
        <v>82</v>
      </c>
      <c r="K25" s="52" t="s">
        <v>82</v>
      </c>
      <c r="L25" s="52" t="s">
        <v>82</v>
      </c>
      <c r="M25" s="52" t="s">
        <v>82</v>
      </c>
      <c r="N25" s="52" t="s">
        <v>82</v>
      </c>
      <c r="O25" s="52" t="s">
        <v>82</v>
      </c>
      <c r="P25" s="52" t="s">
        <v>82</v>
      </c>
      <c r="Q25" s="52" t="s">
        <v>82</v>
      </c>
      <c r="R25" s="52" t="s">
        <v>82</v>
      </c>
      <c r="S25" s="52" t="s">
        <v>82</v>
      </c>
      <c r="T25" s="53" t="e">
        <f>AVERAGE(H25:S25)</f>
        <v>#DIV/0!</v>
      </c>
      <c r="U25" s="24"/>
      <c r="V25" s="25" t="s">
        <v>55</v>
      </c>
    </row>
    <row r="26" spans="1:22" s="33" customFormat="1" ht="129.75" customHeight="1" thickBot="1" x14ac:dyDescent="0.3">
      <c r="A26" s="20">
        <v>6</v>
      </c>
      <c r="B26" s="21" t="s">
        <v>28</v>
      </c>
      <c r="C26" s="30" t="s">
        <v>72</v>
      </c>
      <c r="D26" s="28" t="s">
        <v>61</v>
      </c>
      <c r="E26" s="31" t="s">
        <v>48</v>
      </c>
      <c r="F26" s="32" t="s">
        <v>79</v>
      </c>
      <c r="G26" s="51" t="s">
        <v>14</v>
      </c>
      <c r="H26" s="55">
        <v>120</v>
      </c>
      <c r="I26" s="55">
        <v>125</v>
      </c>
      <c r="J26" s="55">
        <v>119</v>
      </c>
      <c r="K26" s="55">
        <v>117</v>
      </c>
      <c r="L26" s="55">
        <v>121</v>
      </c>
      <c r="M26" s="55">
        <v>119</v>
      </c>
      <c r="N26" s="55">
        <v>109</v>
      </c>
      <c r="O26" s="55">
        <v>112</v>
      </c>
      <c r="P26" s="55">
        <v>115</v>
      </c>
      <c r="Q26" s="55">
        <v>125</v>
      </c>
      <c r="R26" s="55">
        <v>122</v>
      </c>
      <c r="S26" s="55">
        <v>113</v>
      </c>
      <c r="T26" s="56">
        <f t="shared" ref="T26:T35" si="0">AVERAGE(H26:S26)</f>
        <v>118.08333333333333</v>
      </c>
      <c r="U26" s="24"/>
      <c r="V26" s="25" t="s">
        <v>55</v>
      </c>
    </row>
    <row r="27" spans="1:22" s="33" customFormat="1" ht="117" customHeight="1" thickBot="1" x14ac:dyDescent="0.3">
      <c r="A27" s="20">
        <v>7</v>
      </c>
      <c r="B27" s="21" t="s">
        <v>29</v>
      </c>
      <c r="C27" s="34"/>
      <c r="D27" s="28" t="s">
        <v>62</v>
      </c>
      <c r="E27" s="23" t="s">
        <v>50</v>
      </c>
      <c r="F27" s="32" t="s">
        <v>49</v>
      </c>
      <c r="G27" s="51" t="s">
        <v>14</v>
      </c>
      <c r="H27" s="55">
        <v>15</v>
      </c>
      <c r="I27" s="55">
        <v>16</v>
      </c>
      <c r="J27" s="55">
        <v>14</v>
      </c>
      <c r="K27" s="55">
        <v>13</v>
      </c>
      <c r="L27" s="55">
        <v>14</v>
      </c>
      <c r="M27" s="55">
        <v>17</v>
      </c>
      <c r="N27" s="55">
        <v>22</v>
      </c>
      <c r="O27" s="55">
        <v>15</v>
      </c>
      <c r="P27" s="55">
        <v>20</v>
      </c>
      <c r="Q27" s="55">
        <v>26</v>
      </c>
      <c r="R27" s="55">
        <v>24</v>
      </c>
      <c r="S27" s="55">
        <v>24</v>
      </c>
      <c r="T27" s="56">
        <f t="shared" si="0"/>
        <v>18.333333333333332</v>
      </c>
      <c r="U27" s="24"/>
      <c r="V27" s="25" t="s">
        <v>55</v>
      </c>
    </row>
    <row r="28" spans="1:22" s="33" customFormat="1" ht="109.5" customHeight="1" thickBot="1" x14ac:dyDescent="0.3">
      <c r="A28" s="20">
        <v>9</v>
      </c>
      <c r="B28" s="21" t="s">
        <v>30</v>
      </c>
      <c r="C28" s="22" t="s">
        <v>73</v>
      </c>
      <c r="D28" s="35" t="s">
        <v>63</v>
      </c>
      <c r="E28" s="27" t="s">
        <v>20</v>
      </c>
      <c r="F28" s="54" t="s">
        <v>21</v>
      </c>
      <c r="G28" s="51" t="s">
        <v>14</v>
      </c>
      <c r="H28" s="52">
        <v>0.93</v>
      </c>
      <c r="I28" s="52">
        <v>0.91</v>
      </c>
      <c r="J28" s="52">
        <v>0.93</v>
      </c>
      <c r="K28" s="52">
        <v>0.92</v>
      </c>
      <c r="L28" s="52">
        <v>0.88</v>
      </c>
      <c r="M28" s="52">
        <v>0.94</v>
      </c>
      <c r="N28" s="52">
        <v>0.92</v>
      </c>
      <c r="O28" s="52">
        <v>0.88</v>
      </c>
      <c r="P28" s="52">
        <v>0.91</v>
      </c>
      <c r="Q28" s="52">
        <v>0.9</v>
      </c>
      <c r="R28" s="52">
        <v>0.92</v>
      </c>
      <c r="S28" s="52">
        <v>0.92</v>
      </c>
      <c r="T28" s="53">
        <f t="shared" si="0"/>
        <v>0.91333333333333322</v>
      </c>
      <c r="U28" s="24"/>
      <c r="V28" s="25" t="s">
        <v>55</v>
      </c>
    </row>
    <row r="29" spans="1:22" s="33" customFormat="1" ht="124.5" customHeight="1" thickBot="1" x14ac:dyDescent="0.3">
      <c r="A29" s="20">
        <v>10</v>
      </c>
      <c r="B29" s="21" t="s">
        <v>31</v>
      </c>
      <c r="C29" s="29" t="s">
        <v>41</v>
      </c>
      <c r="D29" s="28" t="s">
        <v>64</v>
      </c>
      <c r="E29" s="36">
        <v>3.472222222222222E-3</v>
      </c>
      <c r="F29" s="51" t="s">
        <v>14</v>
      </c>
      <c r="G29" s="51" t="s">
        <v>14</v>
      </c>
      <c r="H29" s="52" t="s">
        <v>82</v>
      </c>
      <c r="I29" s="52" t="s">
        <v>82</v>
      </c>
      <c r="J29" s="52" t="s">
        <v>82</v>
      </c>
      <c r="K29" s="52" t="s">
        <v>82</v>
      </c>
      <c r="L29" s="52" t="s">
        <v>82</v>
      </c>
      <c r="M29" s="52" t="s">
        <v>82</v>
      </c>
      <c r="N29" s="52" t="s">
        <v>82</v>
      </c>
      <c r="O29" s="52" t="s">
        <v>82</v>
      </c>
      <c r="P29" s="52" t="s">
        <v>82</v>
      </c>
      <c r="Q29" s="52" t="s">
        <v>82</v>
      </c>
      <c r="R29" s="52" t="s">
        <v>82</v>
      </c>
      <c r="S29" s="52" t="s">
        <v>82</v>
      </c>
      <c r="T29" s="53" t="e">
        <f t="shared" si="0"/>
        <v>#DIV/0!</v>
      </c>
      <c r="U29" s="24"/>
      <c r="V29" s="25" t="s">
        <v>55</v>
      </c>
    </row>
    <row r="30" spans="1:22" s="33" customFormat="1" ht="131.25" customHeight="1" thickBot="1" x14ac:dyDescent="0.3">
      <c r="A30" s="37">
        <v>11</v>
      </c>
      <c r="B30" s="38" t="s">
        <v>32</v>
      </c>
      <c r="C30" s="29" t="s">
        <v>42</v>
      </c>
      <c r="D30" s="28" t="s">
        <v>65</v>
      </c>
      <c r="E30" s="36">
        <v>2.0833333333333332E-2</v>
      </c>
      <c r="F30" s="51" t="s">
        <v>14</v>
      </c>
      <c r="G30" s="51" t="s">
        <v>14</v>
      </c>
      <c r="H30" s="52" t="s">
        <v>82</v>
      </c>
      <c r="I30" s="52" t="s">
        <v>82</v>
      </c>
      <c r="J30" s="52" t="s">
        <v>82</v>
      </c>
      <c r="K30" s="52" t="s">
        <v>82</v>
      </c>
      <c r="L30" s="52" t="s">
        <v>82</v>
      </c>
      <c r="M30" s="52" t="s">
        <v>82</v>
      </c>
      <c r="N30" s="52" t="s">
        <v>82</v>
      </c>
      <c r="O30" s="52" t="s">
        <v>82</v>
      </c>
      <c r="P30" s="52" t="s">
        <v>82</v>
      </c>
      <c r="Q30" s="52" t="s">
        <v>82</v>
      </c>
      <c r="R30" s="52" t="s">
        <v>82</v>
      </c>
      <c r="S30" s="52" t="s">
        <v>82</v>
      </c>
      <c r="T30" s="53" t="e">
        <f t="shared" si="0"/>
        <v>#DIV/0!</v>
      </c>
      <c r="U30" s="39"/>
      <c r="V30" s="25" t="s">
        <v>55</v>
      </c>
    </row>
    <row r="31" spans="1:22" s="33" customFormat="1" ht="148.5" customHeight="1" thickBot="1" x14ac:dyDescent="0.3">
      <c r="A31" s="37">
        <v>12</v>
      </c>
      <c r="B31" s="38" t="s">
        <v>33</v>
      </c>
      <c r="C31" s="29" t="s">
        <v>43</v>
      </c>
      <c r="D31" s="142" t="s">
        <v>66</v>
      </c>
      <c r="E31" s="27" t="s">
        <v>51</v>
      </c>
      <c r="F31" s="51" t="s">
        <v>14</v>
      </c>
      <c r="G31" s="51" t="s">
        <v>14</v>
      </c>
      <c r="H31" s="52" t="s">
        <v>82</v>
      </c>
      <c r="I31" s="52" t="s">
        <v>82</v>
      </c>
      <c r="J31" s="52" t="s">
        <v>82</v>
      </c>
      <c r="K31" s="52" t="s">
        <v>82</v>
      </c>
      <c r="L31" s="52" t="s">
        <v>82</v>
      </c>
      <c r="M31" s="52" t="s">
        <v>82</v>
      </c>
      <c r="N31" s="52" t="s">
        <v>82</v>
      </c>
      <c r="O31" s="52" t="s">
        <v>82</v>
      </c>
      <c r="P31" s="52" t="s">
        <v>82</v>
      </c>
      <c r="Q31" s="52" t="s">
        <v>82</v>
      </c>
      <c r="R31" s="52" t="s">
        <v>82</v>
      </c>
      <c r="S31" s="52" t="s">
        <v>82</v>
      </c>
      <c r="T31" s="53" t="e">
        <f t="shared" si="0"/>
        <v>#DIV/0!</v>
      </c>
      <c r="U31" s="39"/>
      <c r="V31" s="25" t="s">
        <v>55</v>
      </c>
    </row>
    <row r="32" spans="1:22" s="33" customFormat="1" ht="96.75" customHeight="1" thickBot="1" x14ac:dyDescent="0.3">
      <c r="A32" s="37">
        <v>13</v>
      </c>
      <c r="B32" s="38" t="s">
        <v>34</v>
      </c>
      <c r="C32" s="22" t="s">
        <v>44</v>
      </c>
      <c r="D32" s="143"/>
      <c r="E32" s="27">
        <v>0.25</v>
      </c>
      <c r="F32" s="51" t="s">
        <v>14</v>
      </c>
      <c r="G32" s="51" t="s">
        <v>14</v>
      </c>
      <c r="H32" s="52" t="s">
        <v>82</v>
      </c>
      <c r="I32" s="52" t="s">
        <v>82</v>
      </c>
      <c r="J32" s="52" t="s">
        <v>82</v>
      </c>
      <c r="K32" s="52" t="s">
        <v>82</v>
      </c>
      <c r="L32" s="52" t="s">
        <v>82</v>
      </c>
      <c r="M32" s="52" t="s">
        <v>82</v>
      </c>
      <c r="N32" s="52" t="s">
        <v>82</v>
      </c>
      <c r="O32" s="52" t="s">
        <v>82</v>
      </c>
      <c r="P32" s="52" t="s">
        <v>82</v>
      </c>
      <c r="Q32" s="52" t="s">
        <v>82</v>
      </c>
      <c r="R32" s="52" t="s">
        <v>82</v>
      </c>
      <c r="S32" s="52" t="s">
        <v>82</v>
      </c>
      <c r="T32" s="53" t="e">
        <f t="shared" si="0"/>
        <v>#DIV/0!</v>
      </c>
      <c r="U32" s="39"/>
      <c r="V32" s="25" t="s">
        <v>55</v>
      </c>
    </row>
    <row r="33" spans="1:22" s="33" customFormat="1" ht="96.75" customHeight="1" thickBot="1" x14ac:dyDescent="0.3">
      <c r="A33" s="37">
        <v>14</v>
      </c>
      <c r="B33" s="38" t="s">
        <v>35</v>
      </c>
      <c r="C33" s="22" t="s">
        <v>45</v>
      </c>
      <c r="D33" s="28" t="s">
        <v>67</v>
      </c>
      <c r="E33" s="40"/>
      <c r="F33" s="32" t="s">
        <v>80</v>
      </c>
      <c r="G33" s="51" t="s">
        <v>14</v>
      </c>
      <c r="H33" s="52"/>
      <c r="I33" s="52"/>
      <c r="J33" s="52"/>
      <c r="K33" s="52"/>
      <c r="L33" s="52"/>
      <c r="M33" s="52"/>
      <c r="N33" s="52"/>
      <c r="O33" s="52"/>
      <c r="P33" s="52"/>
      <c r="Q33" s="52"/>
      <c r="R33" s="52"/>
      <c r="S33" s="52"/>
      <c r="T33" s="53" t="e">
        <f t="shared" si="0"/>
        <v>#DIV/0!</v>
      </c>
      <c r="U33" s="39"/>
      <c r="V33" s="25" t="s">
        <v>55</v>
      </c>
    </row>
    <row r="34" spans="1:22" s="33" customFormat="1" ht="120" customHeight="1" x14ac:dyDescent="0.25">
      <c r="A34" s="37">
        <v>15</v>
      </c>
      <c r="B34" s="38" t="s">
        <v>36</v>
      </c>
      <c r="C34" s="22" t="s">
        <v>70</v>
      </c>
      <c r="D34" s="41" t="s">
        <v>68</v>
      </c>
      <c r="E34" s="27" t="s">
        <v>19</v>
      </c>
      <c r="F34" s="32" t="s">
        <v>52</v>
      </c>
      <c r="G34" s="51" t="s">
        <v>14</v>
      </c>
      <c r="H34" s="52"/>
      <c r="I34" s="52"/>
      <c r="J34" s="52"/>
      <c r="K34" s="52"/>
      <c r="L34" s="52"/>
      <c r="M34" s="52"/>
      <c r="N34" s="52"/>
      <c r="O34" s="52"/>
      <c r="P34" s="52"/>
      <c r="Q34" s="52"/>
      <c r="R34" s="52"/>
      <c r="S34" s="52"/>
      <c r="T34" s="53" t="e">
        <f t="shared" si="0"/>
        <v>#DIV/0!</v>
      </c>
      <c r="U34" s="39"/>
      <c r="V34" s="25" t="s">
        <v>55</v>
      </c>
    </row>
    <row r="35" spans="1:22" s="33" customFormat="1" ht="89.45" customHeight="1" x14ac:dyDescent="0.25">
      <c r="A35" s="37">
        <v>16</v>
      </c>
      <c r="B35" s="21" t="s">
        <v>37</v>
      </c>
      <c r="C35" s="29" t="s">
        <v>71</v>
      </c>
      <c r="D35" s="28" t="s">
        <v>75</v>
      </c>
      <c r="E35" s="27" t="s">
        <v>19</v>
      </c>
      <c r="F35" s="51" t="s">
        <v>14</v>
      </c>
      <c r="G35" s="51" t="s">
        <v>14</v>
      </c>
      <c r="H35" s="52"/>
      <c r="I35" s="52"/>
      <c r="J35" s="52"/>
      <c r="K35" s="52"/>
      <c r="L35" s="52"/>
      <c r="M35" s="52"/>
      <c r="N35" s="52"/>
      <c r="O35" s="52"/>
      <c r="P35" s="52"/>
      <c r="Q35" s="52"/>
      <c r="R35" s="52"/>
      <c r="S35" s="52"/>
      <c r="T35" s="57" t="e">
        <f t="shared" si="0"/>
        <v>#DIV/0!</v>
      </c>
      <c r="U35" s="42"/>
      <c r="V35" s="25" t="s">
        <v>55</v>
      </c>
    </row>
    <row r="36" spans="1:22" s="33" customFormat="1" ht="89.45" customHeight="1" x14ac:dyDescent="0.3">
      <c r="A36" s="43"/>
      <c r="B36" s="44"/>
      <c r="C36" s="44"/>
      <c r="D36" s="44"/>
      <c r="E36" s="45"/>
      <c r="F36" s="45"/>
      <c r="G36" s="45"/>
      <c r="H36" s="45"/>
      <c r="I36" s="45"/>
      <c r="J36" s="45"/>
      <c r="K36" s="45"/>
      <c r="L36" s="45"/>
      <c r="M36" s="45"/>
      <c r="N36" s="45"/>
      <c r="O36" s="45"/>
      <c r="P36" s="45"/>
      <c r="Q36" s="45"/>
      <c r="R36" s="45"/>
      <c r="S36" s="45"/>
      <c r="T36" s="45"/>
      <c r="U36" s="45"/>
      <c r="V36" s="46"/>
    </row>
    <row r="37" spans="1:22" s="33" customFormat="1" ht="89.45" customHeight="1" x14ac:dyDescent="0.3">
      <c r="A37" s="47"/>
      <c r="B37" s="44"/>
      <c r="C37" s="44"/>
      <c r="D37" s="44"/>
      <c r="E37" s="1"/>
      <c r="F37" s="48"/>
      <c r="G37" s="45"/>
      <c r="H37" s="45"/>
      <c r="I37" s="45"/>
      <c r="J37" s="45"/>
      <c r="K37" s="45"/>
      <c r="L37" s="45"/>
      <c r="M37" s="45"/>
      <c r="N37" s="45"/>
      <c r="O37" s="45"/>
      <c r="P37" s="45"/>
      <c r="Q37" s="45"/>
      <c r="R37" s="45"/>
      <c r="S37" s="45"/>
      <c r="T37" s="45"/>
      <c r="U37" s="45"/>
      <c r="V37" s="46"/>
    </row>
    <row r="38" spans="1:22" s="33" customFormat="1" ht="89.45" customHeight="1" x14ac:dyDescent="0.3">
      <c r="A38" s="1"/>
      <c r="B38" s="44"/>
      <c r="C38" s="44"/>
      <c r="D38" s="44"/>
      <c r="E38" s="49"/>
      <c r="F38" s="48"/>
      <c r="G38" s="45"/>
      <c r="H38" s="45"/>
      <c r="I38" s="45"/>
      <c r="J38" s="45"/>
      <c r="K38" s="45"/>
      <c r="L38" s="45"/>
      <c r="M38" s="45"/>
      <c r="N38" s="45"/>
      <c r="O38" s="45"/>
      <c r="P38" s="45"/>
      <c r="Q38" s="45"/>
      <c r="R38" s="45"/>
      <c r="S38" s="45"/>
      <c r="T38" s="45"/>
      <c r="U38" s="45"/>
      <c r="V38" s="46"/>
    </row>
    <row r="39" spans="1:22" s="33" customFormat="1" ht="47.25" customHeight="1" x14ac:dyDescent="0.3">
      <c r="A39" s="1"/>
      <c r="B39" s="50"/>
      <c r="C39" s="45"/>
      <c r="D39" s="45"/>
      <c r="E39" s="45"/>
      <c r="F39" s="45"/>
      <c r="G39" s="45"/>
      <c r="H39" s="45"/>
      <c r="I39" s="45"/>
      <c r="J39" s="45"/>
      <c r="K39" s="45"/>
      <c r="L39" s="45"/>
      <c r="M39" s="45"/>
      <c r="N39" s="45"/>
      <c r="O39" s="45"/>
      <c r="P39" s="45"/>
      <c r="Q39" s="45"/>
      <c r="R39" s="45"/>
      <c r="S39" s="45"/>
      <c r="T39" s="45"/>
      <c r="U39" s="46"/>
    </row>
    <row r="40" spans="1:22" s="33" customFormat="1" ht="36" customHeight="1" x14ac:dyDescent="0.3">
      <c r="A40" s="1"/>
      <c r="B40" s="50"/>
      <c r="C40" s="50"/>
      <c r="D40" s="45"/>
      <c r="E40" s="45"/>
      <c r="F40" s="45"/>
      <c r="G40" s="45"/>
      <c r="H40" s="45"/>
      <c r="I40" s="45"/>
      <c r="J40" s="45"/>
      <c r="K40" s="45"/>
      <c r="L40" s="45"/>
      <c r="M40" s="45"/>
      <c r="N40" s="45"/>
      <c r="O40" s="45"/>
      <c r="P40" s="45"/>
      <c r="Q40" s="45"/>
      <c r="R40" s="45"/>
      <c r="S40" s="45"/>
      <c r="T40" s="45"/>
      <c r="U40" s="45"/>
      <c r="V40" s="46"/>
    </row>
    <row r="41" spans="1:22" s="33" customFormat="1" ht="22.5" customHeight="1" x14ac:dyDescent="0.3">
      <c r="A41" s="1"/>
      <c r="B41" s="50"/>
      <c r="C41" s="50"/>
      <c r="D41" s="45"/>
      <c r="E41" s="45"/>
      <c r="F41" s="45"/>
      <c r="G41" s="45"/>
      <c r="H41" s="45"/>
      <c r="I41" s="45"/>
      <c r="J41" s="45"/>
      <c r="K41" s="45"/>
      <c r="L41" s="45"/>
      <c r="M41" s="45"/>
      <c r="N41" s="45"/>
      <c r="O41" s="45"/>
      <c r="P41" s="45"/>
      <c r="Q41" s="45"/>
      <c r="R41" s="45"/>
      <c r="S41" s="45"/>
      <c r="T41" s="45"/>
      <c r="U41" s="45"/>
      <c r="V41" s="46"/>
    </row>
    <row r="42" spans="1:22" s="33" customFormat="1" ht="89.45" customHeight="1" x14ac:dyDescent="0.3">
      <c r="A42" s="1"/>
      <c r="B42" s="50"/>
      <c r="C42" s="50"/>
      <c r="D42" s="45"/>
      <c r="E42" s="45"/>
      <c r="F42" s="45"/>
      <c r="G42" s="45"/>
      <c r="H42" s="45"/>
      <c r="I42" s="45"/>
      <c r="J42" s="45"/>
      <c r="K42" s="45"/>
      <c r="L42" s="45"/>
      <c r="M42" s="45"/>
      <c r="N42" s="45"/>
      <c r="O42" s="45"/>
      <c r="P42" s="45"/>
      <c r="Q42" s="45"/>
      <c r="R42" s="45"/>
      <c r="S42" s="45"/>
      <c r="T42" s="45"/>
      <c r="U42" s="45"/>
      <c r="V42" s="46"/>
    </row>
    <row r="43" spans="1:22" s="33" customFormat="1" ht="89.45" customHeight="1" x14ac:dyDescent="0.3">
      <c r="A43" s="1"/>
      <c r="B43" s="50"/>
      <c r="C43" s="50"/>
      <c r="D43" s="45"/>
      <c r="E43" s="45"/>
      <c r="F43" s="45"/>
      <c r="G43" s="45"/>
      <c r="H43" s="45"/>
      <c r="I43" s="45"/>
      <c r="J43" s="45"/>
      <c r="K43" s="45"/>
      <c r="L43" s="45"/>
      <c r="M43" s="45"/>
      <c r="N43" s="45"/>
      <c r="O43" s="45"/>
      <c r="P43" s="45"/>
      <c r="Q43" s="45"/>
      <c r="R43" s="45"/>
      <c r="S43" s="45"/>
      <c r="T43" s="45"/>
      <c r="U43" s="45"/>
      <c r="V43" s="46"/>
    </row>
    <row r="44" spans="1:22" ht="18.75" x14ac:dyDescent="0.3">
      <c r="B44" s="50"/>
      <c r="C44" s="50"/>
      <c r="D44" s="45"/>
      <c r="E44" s="45"/>
      <c r="F44" s="45"/>
      <c r="G44" s="45"/>
      <c r="H44" s="45"/>
      <c r="I44" s="45"/>
      <c r="J44" s="45"/>
      <c r="K44" s="45"/>
      <c r="L44" s="45"/>
      <c r="M44" s="45"/>
      <c r="N44" s="45"/>
      <c r="O44" s="45"/>
      <c r="P44" s="45"/>
      <c r="Q44" s="45"/>
      <c r="R44" s="45"/>
      <c r="S44" s="45"/>
      <c r="T44" s="45"/>
      <c r="U44" s="45"/>
      <c r="V44" s="46"/>
    </row>
    <row r="45" spans="1:22" ht="18.75" x14ac:dyDescent="0.3">
      <c r="B45" s="50"/>
      <c r="C45" s="50"/>
      <c r="D45" s="45"/>
      <c r="E45" s="45"/>
      <c r="F45" s="45"/>
      <c r="G45" s="45"/>
      <c r="H45" s="45"/>
      <c r="I45" s="45"/>
      <c r="J45" s="45"/>
      <c r="K45" s="45"/>
      <c r="L45" s="45"/>
      <c r="M45" s="45"/>
      <c r="N45" s="45"/>
      <c r="O45" s="45"/>
      <c r="P45" s="45"/>
      <c r="Q45" s="45"/>
      <c r="R45" s="45"/>
      <c r="S45" s="45"/>
      <c r="T45" s="45"/>
      <c r="U45" s="45"/>
      <c r="V45" s="46"/>
    </row>
    <row r="46" spans="1:22" ht="18.75" x14ac:dyDescent="0.3">
      <c r="B46" s="50"/>
      <c r="C46" s="50"/>
      <c r="D46" s="45"/>
      <c r="E46" s="45"/>
      <c r="F46" s="45"/>
      <c r="G46" s="45"/>
      <c r="H46" s="45"/>
      <c r="I46" s="45"/>
      <c r="J46" s="45"/>
      <c r="K46" s="45"/>
      <c r="L46" s="45"/>
      <c r="M46" s="45"/>
      <c r="N46" s="45"/>
      <c r="O46" s="45"/>
      <c r="P46" s="45"/>
      <c r="Q46" s="45"/>
      <c r="R46" s="45"/>
      <c r="S46" s="45"/>
      <c r="T46" s="45"/>
      <c r="U46" s="45"/>
      <c r="V46" s="46"/>
    </row>
    <row r="47" spans="1:22" ht="18.75" x14ac:dyDescent="0.3">
      <c r="B47" s="50"/>
      <c r="C47" s="50"/>
      <c r="D47" s="45"/>
      <c r="E47" s="45"/>
      <c r="F47" s="45"/>
      <c r="G47" s="45"/>
      <c r="H47" s="45"/>
      <c r="I47" s="45"/>
      <c r="J47" s="45"/>
      <c r="K47" s="45"/>
      <c r="L47" s="45"/>
      <c r="M47" s="45"/>
      <c r="N47" s="45"/>
      <c r="O47" s="45"/>
      <c r="P47" s="45"/>
      <c r="Q47" s="45"/>
      <c r="R47" s="45"/>
      <c r="S47" s="45"/>
      <c r="T47" s="45"/>
      <c r="U47" s="45"/>
      <c r="V47" s="46"/>
    </row>
    <row r="48" spans="1:22" ht="18.75" x14ac:dyDescent="0.3">
      <c r="B48" s="50"/>
      <c r="C48" s="50"/>
      <c r="D48" s="45"/>
      <c r="E48" s="45"/>
      <c r="F48" s="45"/>
      <c r="G48" s="45"/>
      <c r="H48" s="45"/>
      <c r="I48" s="45"/>
      <c r="J48" s="45"/>
      <c r="K48" s="45"/>
      <c r="L48" s="45"/>
      <c r="M48" s="45"/>
      <c r="N48" s="45"/>
      <c r="O48" s="45"/>
      <c r="P48" s="45"/>
      <c r="Q48" s="45"/>
      <c r="R48" s="45"/>
      <c r="S48" s="45"/>
      <c r="T48" s="45"/>
      <c r="U48" s="45"/>
      <c r="V48" s="46"/>
    </row>
    <row r="49" spans="2:22" ht="18.75" x14ac:dyDescent="0.3">
      <c r="B49" s="50"/>
      <c r="C49" s="50"/>
      <c r="D49" s="45"/>
      <c r="E49" s="45"/>
      <c r="F49" s="45"/>
      <c r="G49" s="45"/>
      <c r="H49" s="45"/>
      <c r="I49" s="45"/>
      <c r="J49" s="45"/>
      <c r="K49" s="45"/>
      <c r="L49" s="45"/>
      <c r="M49" s="45"/>
      <c r="N49" s="45"/>
      <c r="O49" s="45"/>
      <c r="P49" s="45"/>
      <c r="Q49" s="45"/>
      <c r="R49" s="45"/>
      <c r="S49" s="45"/>
      <c r="T49" s="45"/>
      <c r="U49" s="45"/>
      <c r="V49" s="46"/>
    </row>
    <row r="50" spans="2:22" ht="18.75" x14ac:dyDescent="0.3">
      <c r="B50" s="50"/>
      <c r="C50" s="50"/>
      <c r="D50" s="45"/>
      <c r="E50" s="45"/>
      <c r="F50" s="45"/>
      <c r="G50" s="45"/>
      <c r="H50" s="45"/>
      <c r="I50" s="45"/>
      <c r="J50" s="45"/>
      <c r="K50" s="45"/>
      <c r="L50" s="45"/>
      <c r="M50" s="45"/>
      <c r="N50" s="45"/>
      <c r="O50" s="45"/>
      <c r="P50" s="45"/>
      <c r="Q50" s="45"/>
      <c r="R50" s="45"/>
      <c r="S50" s="45"/>
      <c r="T50" s="45"/>
      <c r="U50" s="45"/>
      <c r="V50" s="46"/>
    </row>
    <row r="51" spans="2:22" ht="18.75" x14ac:dyDescent="0.3">
      <c r="B51" s="50"/>
      <c r="C51" s="50"/>
      <c r="D51" s="45"/>
      <c r="E51" s="45"/>
      <c r="F51" s="45"/>
      <c r="G51" s="45"/>
      <c r="H51" s="45"/>
      <c r="I51" s="45"/>
      <c r="J51" s="45"/>
      <c r="K51" s="45"/>
      <c r="L51" s="45"/>
      <c r="M51" s="45"/>
      <c r="N51" s="45"/>
      <c r="O51" s="45"/>
      <c r="P51" s="45"/>
      <c r="Q51" s="45"/>
      <c r="R51" s="45"/>
      <c r="S51" s="45"/>
      <c r="T51" s="45"/>
      <c r="U51" s="45"/>
      <c r="V51" s="46"/>
    </row>
  </sheetData>
  <mergeCells count="23">
    <mergeCell ref="D31:D32"/>
    <mergeCell ref="V17:V20"/>
    <mergeCell ref="H18:S19"/>
    <mergeCell ref="D19:D20"/>
    <mergeCell ref="E19:E20"/>
    <mergeCell ref="F19:F20"/>
    <mergeCell ref="D21:D22"/>
    <mergeCell ref="A8:U8"/>
    <mergeCell ref="A9:U9"/>
    <mergeCell ref="A11:B11"/>
    <mergeCell ref="A17:A20"/>
    <mergeCell ref="B17:B20"/>
    <mergeCell ref="C17:C20"/>
    <mergeCell ref="D17:F18"/>
    <mergeCell ref="G17:G20"/>
    <mergeCell ref="T17:T20"/>
    <mergeCell ref="U17:U20"/>
    <mergeCell ref="A2:D5"/>
    <mergeCell ref="E2:U5"/>
    <mergeCell ref="V2:W2"/>
    <mergeCell ref="V3:W3"/>
    <mergeCell ref="V4:W4"/>
    <mergeCell ref="V5:W5"/>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showGridLines="0" topLeftCell="E10" zoomScale="41" zoomScaleNormal="41" workbookViewId="0">
      <selection activeCell="S21" sqref="S21:S35"/>
    </sheetView>
  </sheetViews>
  <sheetFormatPr baseColWidth="10" defaultColWidth="4.28515625" defaultRowHeight="12.75" x14ac:dyDescent="0.2"/>
  <cols>
    <col min="1" max="1" width="74.42578125" style="1" bestFit="1" customWidth="1"/>
    <col min="2" max="2" width="58.28515625" style="2" customWidth="1"/>
    <col min="3" max="3" width="85.7109375" style="2" customWidth="1"/>
    <col min="4" max="4" width="54.7109375" style="1" customWidth="1"/>
    <col min="5" max="5" width="21.7109375" style="1" customWidth="1"/>
    <col min="6" max="6" width="19.7109375" style="1" customWidth="1"/>
    <col min="7" max="7" width="19.140625" style="1" customWidth="1"/>
    <col min="8" max="19" width="17.7109375" style="1" customWidth="1"/>
    <col min="20" max="20" width="19.42578125" style="1" customWidth="1"/>
    <col min="21" max="21" width="49.140625" style="1" customWidth="1"/>
    <col min="22" max="22" width="28.28515625" style="3" customWidth="1"/>
    <col min="23" max="16384" width="4.28515625" style="1"/>
  </cols>
  <sheetData>
    <row r="1" spans="1:23" ht="13.5" thickBot="1" x14ac:dyDescent="0.25"/>
    <row r="2" spans="1:23" ht="30.75" customHeight="1" x14ac:dyDescent="0.2">
      <c r="A2" s="166"/>
      <c r="B2" s="167"/>
      <c r="C2" s="167"/>
      <c r="D2" s="168"/>
      <c r="E2" s="175" t="s">
        <v>13</v>
      </c>
      <c r="F2" s="176"/>
      <c r="G2" s="176"/>
      <c r="H2" s="176"/>
      <c r="I2" s="176"/>
      <c r="J2" s="176"/>
      <c r="K2" s="176"/>
      <c r="L2" s="176"/>
      <c r="M2" s="176"/>
      <c r="N2" s="176"/>
      <c r="O2" s="176"/>
      <c r="P2" s="176"/>
      <c r="Q2" s="176"/>
      <c r="R2" s="176"/>
      <c r="S2" s="176"/>
      <c r="T2" s="176"/>
      <c r="U2" s="177"/>
      <c r="V2" s="184" t="s">
        <v>22</v>
      </c>
      <c r="W2" s="185"/>
    </row>
    <row r="3" spans="1:23" ht="16.5" customHeight="1" x14ac:dyDescent="0.2">
      <c r="A3" s="169"/>
      <c r="B3" s="170"/>
      <c r="C3" s="170"/>
      <c r="D3" s="171"/>
      <c r="E3" s="178"/>
      <c r="F3" s="179"/>
      <c r="G3" s="179"/>
      <c r="H3" s="179"/>
      <c r="I3" s="179"/>
      <c r="J3" s="179"/>
      <c r="K3" s="179"/>
      <c r="L3" s="179"/>
      <c r="M3" s="179"/>
      <c r="N3" s="179"/>
      <c r="O3" s="179"/>
      <c r="P3" s="179"/>
      <c r="Q3" s="179"/>
      <c r="R3" s="179"/>
      <c r="S3" s="179"/>
      <c r="T3" s="179"/>
      <c r="U3" s="180"/>
      <c r="V3" s="186" t="s">
        <v>15</v>
      </c>
      <c r="W3" s="187"/>
    </row>
    <row r="4" spans="1:23" ht="15.75" customHeight="1" x14ac:dyDescent="0.2">
      <c r="A4" s="169"/>
      <c r="B4" s="170"/>
      <c r="C4" s="170"/>
      <c r="D4" s="171"/>
      <c r="E4" s="178"/>
      <c r="F4" s="179"/>
      <c r="G4" s="179"/>
      <c r="H4" s="179"/>
      <c r="I4" s="179"/>
      <c r="J4" s="179"/>
      <c r="K4" s="179"/>
      <c r="L4" s="179"/>
      <c r="M4" s="179"/>
      <c r="N4" s="179"/>
      <c r="O4" s="179"/>
      <c r="P4" s="179"/>
      <c r="Q4" s="179"/>
      <c r="R4" s="179"/>
      <c r="S4" s="179"/>
      <c r="T4" s="179"/>
      <c r="U4" s="180"/>
      <c r="V4" s="186" t="s">
        <v>16</v>
      </c>
      <c r="W4" s="187"/>
    </row>
    <row r="5" spans="1:23" ht="30" customHeight="1" thickBot="1" x14ac:dyDescent="0.25">
      <c r="A5" s="172"/>
      <c r="B5" s="173"/>
      <c r="C5" s="173"/>
      <c r="D5" s="174"/>
      <c r="E5" s="181"/>
      <c r="F5" s="182"/>
      <c r="G5" s="182"/>
      <c r="H5" s="182"/>
      <c r="I5" s="182"/>
      <c r="J5" s="182"/>
      <c r="K5" s="182"/>
      <c r="L5" s="182"/>
      <c r="M5" s="182"/>
      <c r="N5" s="182"/>
      <c r="O5" s="182"/>
      <c r="P5" s="182"/>
      <c r="Q5" s="182"/>
      <c r="R5" s="182"/>
      <c r="S5" s="182"/>
      <c r="T5" s="182"/>
      <c r="U5" s="183"/>
      <c r="V5" s="188" t="s">
        <v>17</v>
      </c>
      <c r="W5" s="189"/>
    </row>
    <row r="6" spans="1:23" ht="27.75" x14ac:dyDescent="0.4">
      <c r="B6" s="4"/>
      <c r="C6" s="4"/>
      <c r="D6" s="5"/>
      <c r="E6" s="6"/>
      <c r="F6" s="6"/>
      <c r="G6" s="6"/>
      <c r="H6" s="7"/>
      <c r="I6" s="7"/>
      <c r="J6" s="7"/>
      <c r="K6" s="7"/>
      <c r="L6" s="7"/>
      <c r="O6" s="8"/>
      <c r="P6" s="8"/>
      <c r="Q6" s="8"/>
      <c r="R6" s="8"/>
      <c r="S6" s="8"/>
      <c r="T6" s="8"/>
      <c r="U6" s="7"/>
    </row>
    <row r="7" spans="1:23" ht="30.75" x14ac:dyDescent="0.2">
      <c r="B7" s="1"/>
      <c r="C7" s="1"/>
      <c r="D7" s="9"/>
      <c r="E7" s="9"/>
      <c r="F7" s="9"/>
      <c r="G7" s="10"/>
      <c r="H7" s="11"/>
      <c r="I7" s="11"/>
      <c r="J7" s="11"/>
      <c r="K7" s="11"/>
      <c r="L7" s="11"/>
      <c r="M7" s="11"/>
      <c r="N7" s="11"/>
      <c r="O7" s="11"/>
      <c r="P7" s="11"/>
      <c r="Q7" s="11"/>
      <c r="R7" s="11"/>
      <c r="S7" s="11"/>
      <c r="T7" s="11"/>
      <c r="U7" s="11"/>
    </row>
    <row r="8" spans="1:23" ht="30.75" x14ac:dyDescent="0.2">
      <c r="A8" s="154" t="s">
        <v>23</v>
      </c>
      <c r="B8" s="154"/>
      <c r="C8" s="154"/>
      <c r="D8" s="154"/>
      <c r="E8" s="154"/>
      <c r="F8" s="154"/>
      <c r="G8" s="154"/>
      <c r="H8" s="154"/>
      <c r="I8" s="154"/>
      <c r="J8" s="154"/>
      <c r="K8" s="154"/>
      <c r="L8" s="154"/>
      <c r="M8" s="154"/>
      <c r="N8" s="154"/>
      <c r="O8" s="154"/>
      <c r="P8" s="154"/>
      <c r="Q8" s="154"/>
      <c r="R8" s="154"/>
      <c r="S8" s="154"/>
      <c r="T8" s="154"/>
      <c r="U8" s="154"/>
    </row>
    <row r="9" spans="1:23" ht="132.75" customHeight="1" x14ac:dyDescent="0.2">
      <c r="A9" s="155" t="s">
        <v>74</v>
      </c>
      <c r="B9" s="154"/>
      <c r="C9" s="154"/>
      <c r="D9" s="154"/>
      <c r="E9" s="154"/>
      <c r="F9" s="154"/>
      <c r="G9" s="154"/>
      <c r="H9" s="154"/>
      <c r="I9" s="154"/>
      <c r="J9" s="154"/>
      <c r="K9" s="154"/>
      <c r="L9" s="154"/>
      <c r="M9" s="154"/>
      <c r="N9" s="154"/>
      <c r="O9" s="154"/>
      <c r="P9" s="154"/>
      <c r="Q9" s="154"/>
      <c r="R9" s="154"/>
      <c r="S9" s="154"/>
      <c r="T9" s="154"/>
      <c r="U9" s="154"/>
    </row>
    <row r="10" spans="1:23" ht="27.75" x14ac:dyDescent="0.2">
      <c r="B10" s="1"/>
      <c r="C10" s="1"/>
      <c r="D10" s="12"/>
      <c r="E10" s="12"/>
      <c r="F10" s="12"/>
      <c r="G10" s="12"/>
      <c r="H10" s="12"/>
      <c r="I10" s="12"/>
      <c r="J10" s="12"/>
      <c r="K10" s="12"/>
      <c r="L10" s="12"/>
      <c r="M10" s="12"/>
      <c r="N10" s="12"/>
      <c r="O10" s="12"/>
      <c r="P10" s="12"/>
      <c r="Q10" s="12"/>
      <c r="R10" s="12"/>
      <c r="S10" s="12"/>
      <c r="T10" s="12"/>
      <c r="U10" s="13"/>
    </row>
    <row r="11" spans="1:23" ht="27.75" x14ac:dyDescent="0.2">
      <c r="A11" s="156" t="s">
        <v>53</v>
      </c>
      <c r="B11" s="156"/>
      <c r="C11" s="14"/>
      <c r="D11" s="12"/>
      <c r="E11" s="12"/>
      <c r="F11" s="12"/>
      <c r="G11" s="12"/>
      <c r="I11" s="12"/>
      <c r="J11" s="12"/>
      <c r="K11" s="12"/>
      <c r="L11" s="12"/>
      <c r="M11" s="12"/>
      <c r="N11" s="12"/>
      <c r="O11" s="12"/>
      <c r="P11" s="12"/>
      <c r="Q11" s="12"/>
      <c r="R11" s="12"/>
      <c r="S11" s="12"/>
      <c r="T11" s="12"/>
      <c r="U11" s="13"/>
    </row>
    <row r="12" spans="1:23" ht="45.75" customHeight="1" x14ac:dyDescent="0.2">
      <c r="A12" s="15" t="s">
        <v>54</v>
      </c>
      <c r="B12" s="14" t="s">
        <v>18</v>
      </c>
      <c r="C12" s="14"/>
      <c r="D12" s="12"/>
      <c r="E12" s="12"/>
      <c r="F12" s="12"/>
      <c r="G12" s="12"/>
      <c r="H12" s="15"/>
      <c r="I12" s="12"/>
      <c r="J12" s="12"/>
      <c r="K12" s="12"/>
      <c r="L12" s="12"/>
      <c r="M12" s="12"/>
      <c r="N12" s="12"/>
      <c r="O12" s="12"/>
      <c r="P12" s="12"/>
      <c r="Q12" s="12"/>
      <c r="R12" s="12"/>
      <c r="S12" s="12"/>
      <c r="T12" s="12"/>
      <c r="U12" s="13"/>
    </row>
    <row r="13" spans="1:23" ht="19.5" customHeight="1" x14ac:dyDescent="0.2"/>
    <row r="14" spans="1:23" ht="20.100000000000001" customHeight="1" x14ac:dyDescent="0.2">
      <c r="B14" s="16" t="s">
        <v>0</v>
      </c>
      <c r="C14" s="16"/>
      <c r="D14" s="16"/>
      <c r="E14" s="16"/>
      <c r="F14" s="16"/>
      <c r="G14" s="16"/>
      <c r="H14" s="16"/>
      <c r="I14" s="16"/>
      <c r="J14" s="16"/>
      <c r="K14" s="16"/>
      <c r="L14" s="16"/>
      <c r="M14" s="16"/>
      <c r="N14" s="16"/>
      <c r="O14" s="16"/>
      <c r="P14" s="16"/>
      <c r="Q14" s="16"/>
      <c r="R14" s="16"/>
      <c r="S14" s="16"/>
      <c r="T14" s="16"/>
      <c r="U14" s="16"/>
    </row>
    <row r="15" spans="1:23" ht="20.100000000000001" customHeight="1" x14ac:dyDescent="0.2">
      <c r="B15" s="16" t="s">
        <v>0</v>
      </c>
      <c r="C15" s="16"/>
      <c r="D15" s="16"/>
      <c r="E15" s="16"/>
      <c r="F15" s="16"/>
      <c r="G15" s="16"/>
      <c r="H15" s="16"/>
      <c r="I15" s="16"/>
      <c r="J15" s="16"/>
      <c r="K15" s="16"/>
      <c r="L15" s="16"/>
      <c r="M15" s="16"/>
      <c r="N15" s="16"/>
      <c r="O15" s="16"/>
      <c r="P15" s="16"/>
      <c r="Q15" s="16"/>
      <c r="R15" s="16"/>
      <c r="S15" s="16"/>
      <c r="T15" s="16"/>
      <c r="U15" s="16"/>
    </row>
    <row r="16" spans="1:23" ht="20.100000000000001" customHeight="1" x14ac:dyDescent="0.2">
      <c r="B16" s="16"/>
      <c r="C16" s="16"/>
      <c r="D16" s="16"/>
      <c r="E16" s="16"/>
      <c r="F16" s="16"/>
      <c r="G16" s="16"/>
      <c r="H16" s="16"/>
      <c r="I16" s="16"/>
      <c r="J16" s="16"/>
      <c r="K16" s="16"/>
      <c r="L16" s="16"/>
      <c r="M16" s="16"/>
      <c r="N16" s="16"/>
      <c r="O16" s="16"/>
      <c r="P16" s="16"/>
      <c r="Q16" s="16"/>
      <c r="R16" s="16"/>
      <c r="S16" s="16"/>
      <c r="T16" s="16"/>
      <c r="U16" s="16"/>
    </row>
    <row r="17" spans="1:22" ht="20.100000000000001" customHeight="1" x14ac:dyDescent="0.2">
      <c r="A17" s="144" t="s">
        <v>1</v>
      </c>
      <c r="B17" s="144" t="s">
        <v>2</v>
      </c>
      <c r="C17" s="157" t="s">
        <v>6</v>
      </c>
      <c r="D17" s="159" t="s">
        <v>12</v>
      </c>
      <c r="E17" s="160"/>
      <c r="F17" s="161"/>
      <c r="G17" s="165" t="s">
        <v>3</v>
      </c>
      <c r="H17" s="17"/>
      <c r="I17" s="17"/>
      <c r="J17" s="17"/>
      <c r="K17" s="17"/>
      <c r="L17" s="17"/>
      <c r="M17" s="17"/>
      <c r="N17" s="17"/>
      <c r="O17" s="17"/>
      <c r="P17" s="17"/>
      <c r="Q17" s="17"/>
      <c r="R17" s="17"/>
      <c r="S17" s="17"/>
      <c r="T17" s="144" t="s">
        <v>4</v>
      </c>
      <c r="U17" s="157" t="s">
        <v>5</v>
      </c>
      <c r="V17" s="144" t="s">
        <v>7</v>
      </c>
    </row>
    <row r="18" spans="1:22" s="18" customFormat="1" ht="15" customHeight="1" x14ac:dyDescent="0.25">
      <c r="A18" s="144"/>
      <c r="B18" s="144"/>
      <c r="C18" s="158"/>
      <c r="D18" s="162"/>
      <c r="E18" s="163"/>
      <c r="F18" s="164"/>
      <c r="G18" s="165"/>
      <c r="H18" s="145" t="s">
        <v>8</v>
      </c>
      <c r="I18" s="146"/>
      <c r="J18" s="146"/>
      <c r="K18" s="146"/>
      <c r="L18" s="146"/>
      <c r="M18" s="146"/>
      <c r="N18" s="146"/>
      <c r="O18" s="146"/>
      <c r="P18" s="146"/>
      <c r="Q18" s="146"/>
      <c r="R18" s="146"/>
      <c r="S18" s="147"/>
      <c r="T18" s="144"/>
      <c r="U18" s="158"/>
      <c r="V18" s="144"/>
    </row>
    <row r="19" spans="1:22" s="18" customFormat="1" ht="18" customHeight="1" x14ac:dyDescent="0.25">
      <c r="A19" s="144"/>
      <c r="B19" s="144"/>
      <c r="C19" s="158"/>
      <c r="D19" s="151" t="s">
        <v>9</v>
      </c>
      <c r="E19" s="151" t="s">
        <v>10</v>
      </c>
      <c r="F19" s="151" t="s">
        <v>11</v>
      </c>
      <c r="G19" s="165"/>
      <c r="H19" s="148"/>
      <c r="I19" s="149"/>
      <c r="J19" s="149"/>
      <c r="K19" s="149"/>
      <c r="L19" s="149"/>
      <c r="M19" s="149"/>
      <c r="N19" s="149"/>
      <c r="O19" s="149"/>
      <c r="P19" s="149"/>
      <c r="Q19" s="149"/>
      <c r="R19" s="149"/>
      <c r="S19" s="150"/>
      <c r="T19" s="144"/>
      <c r="U19" s="158"/>
      <c r="V19" s="144"/>
    </row>
    <row r="20" spans="1:22" s="19" customFormat="1" ht="44.65" customHeight="1" thickBot="1" x14ac:dyDescent="0.4">
      <c r="A20" s="144"/>
      <c r="B20" s="157"/>
      <c r="C20" s="158"/>
      <c r="D20" s="152"/>
      <c r="E20" s="153"/>
      <c r="F20" s="152"/>
      <c r="G20" s="165"/>
      <c r="H20" s="58">
        <v>45658</v>
      </c>
      <c r="I20" s="58">
        <v>45689</v>
      </c>
      <c r="J20" s="58">
        <v>45717</v>
      </c>
      <c r="K20" s="58">
        <v>45748</v>
      </c>
      <c r="L20" s="58">
        <v>45778</v>
      </c>
      <c r="M20" s="58">
        <v>45809</v>
      </c>
      <c r="N20" s="58">
        <v>45839</v>
      </c>
      <c r="O20" s="58">
        <v>45870</v>
      </c>
      <c r="P20" s="58">
        <v>45901</v>
      </c>
      <c r="Q20" s="58">
        <v>45931</v>
      </c>
      <c r="R20" s="58">
        <v>45962</v>
      </c>
      <c r="S20" s="58">
        <v>45992</v>
      </c>
      <c r="T20" s="144"/>
      <c r="U20" s="158"/>
      <c r="V20" s="144"/>
    </row>
    <row r="21" spans="1:22" s="26" customFormat="1" ht="105.75" customHeight="1" thickBot="1" x14ac:dyDescent="0.4">
      <c r="A21" s="20">
        <v>1</v>
      </c>
      <c r="B21" s="21" t="s">
        <v>24</v>
      </c>
      <c r="C21" s="22" t="s">
        <v>58</v>
      </c>
      <c r="D21" s="142" t="s">
        <v>57</v>
      </c>
      <c r="E21" s="23" t="s">
        <v>20</v>
      </c>
      <c r="F21" s="32" t="s">
        <v>76</v>
      </c>
      <c r="G21" s="51" t="s">
        <v>14</v>
      </c>
      <c r="H21" s="52">
        <v>0.76</v>
      </c>
      <c r="I21" s="52">
        <v>0.82</v>
      </c>
      <c r="J21" s="52">
        <v>0.75</v>
      </c>
      <c r="K21" s="52">
        <v>0.9</v>
      </c>
      <c r="L21" s="52">
        <v>0.83</v>
      </c>
      <c r="M21" s="52">
        <v>0.79</v>
      </c>
      <c r="N21" s="52">
        <v>0.83</v>
      </c>
      <c r="O21" s="52">
        <v>0.84</v>
      </c>
      <c r="P21" s="52">
        <v>0.8</v>
      </c>
      <c r="Q21" s="52">
        <v>0.84</v>
      </c>
      <c r="R21" s="52">
        <v>0.86</v>
      </c>
      <c r="S21" s="52">
        <v>0.95</v>
      </c>
      <c r="T21" s="53">
        <f>AVERAGE(H21:S21)</f>
        <v>0.8308333333333332</v>
      </c>
      <c r="U21" s="24"/>
      <c r="V21" s="25" t="s">
        <v>55</v>
      </c>
    </row>
    <row r="22" spans="1:22" s="26" customFormat="1" ht="105.75" customHeight="1" thickBot="1" x14ac:dyDescent="0.4">
      <c r="A22" s="20">
        <v>2</v>
      </c>
      <c r="B22" s="21" t="s">
        <v>25</v>
      </c>
      <c r="C22" s="22" t="s">
        <v>59</v>
      </c>
      <c r="D22" s="143"/>
      <c r="E22" s="27" t="s">
        <v>47</v>
      </c>
      <c r="F22" s="54" t="s">
        <v>46</v>
      </c>
      <c r="G22" s="51" t="s">
        <v>14</v>
      </c>
      <c r="H22" s="52">
        <v>0.82</v>
      </c>
      <c r="I22" s="52">
        <v>0.87</v>
      </c>
      <c r="J22" s="52">
        <v>0.84</v>
      </c>
      <c r="K22" s="52">
        <v>0.9</v>
      </c>
      <c r="L22" s="52">
        <v>0.9</v>
      </c>
      <c r="M22" s="52">
        <v>0.88</v>
      </c>
      <c r="N22" s="52">
        <v>0.86</v>
      </c>
      <c r="O22" s="52">
        <v>0.87</v>
      </c>
      <c r="P22" s="52">
        <v>0.86</v>
      </c>
      <c r="Q22" s="52">
        <v>0.87</v>
      </c>
      <c r="R22" s="52">
        <v>0.88</v>
      </c>
      <c r="S22" s="52">
        <v>0.95</v>
      </c>
      <c r="T22" s="53">
        <f>AVERAGE(H22:S22)</f>
        <v>0.875</v>
      </c>
      <c r="U22" s="24"/>
      <c r="V22" s="25" t="s">
        <v>55</v>
      </c>
    </row>
    <row r="23" spans="1:22" s="26" customFormat="1" ht="136.5" customHeight="1" thickBot="1" x14ac:dyDescent="0.4">
      <c r="A23" s="20">
        <v>3</v>
      </c>
      <c r="B23" s="21" t="s">
        <v>56</v>
      </c>
      <c r="C23" s="22" t="s">
        <v>38</v>
      </c>
      <c r="D23" s="28" t="s">
        <v>69</v>
      </c>
      <c r="E23" s="27" t="s">
        <v>47</v>
      </c>
      <c r="F23" s="54" t="s">
        <v>20</v>
      </c>
      <c r="G23" s="51" t="s">
        <v>14</v>
      </c>
      <c r="H23" s="52" t="s">
        <v>82</v>
      </c>
      <c r="I23" s="52" t="s">
        <v>82</v>
      </c>
      <c r="J23" s="52" t="s">
        <v>82</v>
      </c>
      <c r="K23" s="52" t="s">
        <v>82</v>
      </c>
      <c r="L23" s="52" t="s">
        <v>82</v>
      </c>
      <c r="M23" s="52" t="s">
        <v>82</v>
      </c>
      <c r="N23" s="52" t="s">
        <v>82</v>
      </c>
      <c r="O23" s="52" t="s">
        <v>82</v>
      </c>
      <c r="P23" s="52" t="s">
        <v>82</v>
      </c>
      <c r="Q23" s="52" t="s">
        <v>82</v>
      </c>
      <c r="R23" s="52" t="s">
        <v>14</v>
      </c>
      <c r="S23" s="52" t="s">
        <v>14</v>
      </c>
      <c r="T23" s="53" t="e">
        <f>AVERAGE(H23:S23)</f>
        <v>#DIV/0!</v>
      </c>
      <c r="U23" s="24"/>
      <c r="V23" s="25" t="s">
        <v>55</v>
      </c>
    </row>
    <row r="24" spans="1:22" s="26" customFormat="1" ht="105.75" customHeight="1" thickBot="1" x14ac:dyDescent="0.4">
      <c r="A24" s="20">
        <v>4</v>
      </c>
      <c r="B24" s="21" t="s">
        <v>26</v>
      </c>
      <c r="C24" s="22" t="s">
        <v>39</v>
      </c>
      <c r="D24" s="28" t="s">
        <v>57</v>
      </c>
      <c r="E24" s="27" t="s">
        <v>77</v>
      </c>
      <c r="F24" s="32" t="s">
        <v>78</v>
      </c>
      <c r="G24" s="51" t="s">
        <v>14</v>
      </c>
      <c r="H24" s="52">
        <v>0.18</v>
      </c>
      <c r="I24" s="52">
        <v>0.13</v>
      </c>
      <c r="J24" s="52">
        <v>0.16</v>
      </c>
      <c r="K24" s="52">
        <v>0.1</v>
      </c>
      <c r="L24" s="52">
        <v>0.1</v>
      </c>
      <c r="M24" s="52">
        <v>0.12</v>
      </c>
      <c r="N24" s="52">
        <v>0.14000000000000001</v>
      </c>
      <c r="O24" s="52">
        <v>0.13</v>
      </c>
      <c r="P24" s="52">
        <v>0.14000000000000001</v>
      </c>
      <c r="Q24" s="52">
        <v>0.13</v>
      </c>
      <c r="R24" s="52">
        <v>0.12</v>
      </c>
      <c r="S24" s="52">
        <v>0.04</v>
      </c>
      <c r="T24" s="53">
        <f>AVERAGE(H24:S24)</f>
        <v>0.12416666666666669</v>
      </c>
      <c r="U24" s="24"/>
      <c r="V24" s="25" t="s">
        <v>55</v>
      </c>
    </row>
    <row r="25" spans="1:22" s="26" customFormat="1" ht="105.75" customHeight="1" thickBot="1" x14ac:dyDescent="0.4">
      <c r="A25" s="20">
        <v>5</v>
      </c>
      <c r="B25" s="21" t="s">
        <v>27</v>
      </c>
      <c r="C25" s="29" t="s">
        <v>40</v>
      </c>
      <c r="D25" s="28" t="s">
        <v>60</v>
      </c>
      <c r="E25" s="27" t="s">
        <v>20</v>
      </c>
      <c r="F25" s="51" t="s">
        <v>14</v>
      </c>
      <c r="G25" s="51" t="s">
        <v>14</v>
      </c>
      <c r="H25" s="52" t="s">
        <v>82</v>
      </c>
      <c r="I25" s="52" t="s">
        <v>82</v>
      </c>
      <c r="J25" s="52" t="s">
        <v>82</v>
      </c>
      <c r="K25" s="52" t="s">
        <v>82</v>
      </c>
      <c r="L25" s="52" t="s">
        <v>82</v>
      </c>
      <c r="M25" s="52" t="s">
        <v>82</v>
      </c>
      <c r="N25" s="52" t="s">
        <v>82</v>
      </c>
      <c r="O25" s="52" t="s">
        <v>82</v>
      </c>
      <c r="P25" s="52" t="s">
        <v>82</v>
      </c>
      <c r="Q25" s="52" t="s">
        <v>82</v>
      </c>
      <c r="R25" s="52" t="s">
        <v>14</v>
      </c>
      <c r="S25" s="52" t="s">
        <v>14</v>
      </c>
      <c r="T25" s="53" t="e">
        <f>AVERAGE(H25:S25)</f>
        <v>#DIV/0!</v>
      </c>
      <c r="U25" s="24"/>
      <c r="V25" s="25" t="s">
        <v>55</v>
      </c>
    </row>
    <row r="26" spans="1:22" s="33" customFormat="1" ht="129.75" customHeight="1" thickBot="1" x14ac:dyDescent="0.3">
      <c r="A26" s="20">
        <v>6</v>
      </c>
      <c r="B26" s="21" t="s">
        <v>28</v>
      </c>
      <c r="C26" s="30" t="s">
        <v>72</v>
      </c>
      <c r="D26" s="28" t="s">
        <v>61</v>
      </c>
      <c r="E26" s="31" t="s">
        <v>48</v>
      </c>
      <c r="F26" s="32" t="s">
        <v>79</v>
      </c>
      <c r="G26" s="51" t="s">
        <v>14</v>
      </c>
      <c r="H26" s="63">
        <v>147</v>
      </c>
      <c r="I26" s="63">
        <v>142</v>
      </c>
      <c r="J26" s="63">
        <v>157</v>
      </c>
      <c r="K26" s="63">
        <v>151</v>
      </c>
      <c r="L26" s="63">
        <v>158</v>
      </c>
      <c r="M26" s="63">
        <v>166</v>
      </c>
      <c r="N26" s="63">
        <v>159</v>
      </c>
      <c r="O26" s="63">
        <v>160</v>
      </c>
      <c r="P26" s="63">
        <v>159</v>
      </c>
      <c r="Q26" s="55">
        <v>167</v>
      </c>
      <c r="R26" s="55">
        <v>163</v>
      </c>
      <c r="S26" s="55">
        <v>182</v>
      </c>
      <c r="T26" s="56">
        <f t="shared" ref="T26:T35" si="0">AVERAGE(H26:S26)</f>
        <v>159.25</v>
      </c>
      <c r="U26" s="24"/>
      <c r="V26" s="25" t="s">
        <v>55</v>
      </c>
    </row>
    <row r="27" spans="1:22" s="33" customFormat="1" ht="117" customHeight="1" thickBot="1" x14ac:dyDescent="0.3">
      <c r="A27" s="20">
        <v>7</v>
      </c>
      <c r="B27" s="21" t="s">
        <v>29</v>
      </c>
      <c r="C27" s="34"/>
      <c r="D27" s="28" t="s">
        <v>62</v>
      </c>
      <c r="E27" s="23" t="s">
        <v>50</v>
      </c>
      <c r="F27" s="32" t="s">
        <v>49</v>
      </c>
      <c r="G27" s="51" t="s">
        <v>14</v>
      </c>
      <c r="H27" s="55" t="s">
        <v>82</v>
      </c>
      <c r="I27" s="55">
        <v>11</v>
      </c>
      <c r="J27" s="55">
        <v>19</v>
      </c>
      <c r="K27" s="55">
        <v>11</v>
      </c>
      <c r="L27" s="55">
        <v>16</v>
      </c>
      <c r="M27" s="55">
        <v>43</v>
      </c>
      <c r="N27" s="55" t="s">
        <v>82</v>
      </c>
      <c r="O27" s="55" t="s">
        <v>82</v>
      </c>
      <c r="P27" s="55" t="s">
        <v>82</v>
      </c>
      <c r="Q27" s="55" t="s">
        <v>82</v>
      </c>
      <c r="R27" s="55" t="s">
        <v>14</v>
      </c>
      <c r="S27" s="55" t="s">
        <v>14</v>
      </c>
      <c r="T27" s="56">
        <f t="shared" si="0"/>
        <v>20</v>
      </c>
      <c r="U27" s="24"/>
      <c r="V27" s="25" t="s">
        <v>55</v>
      </c>
    </row>
    <row r="28" spans="1:22" s="33" customFormat="1" ht="109.5" customHeight="1" thickBot="1" x14ac:dyDescent="0.3">
      <c r="A28" s="20">
        <v>9</v>
      </c>
      <c r="B28" s="21" t="s">
        <v>30</v>
      </c>
      <c r="C28" s="22" t="s">
        <v>73</v>
      </c>
      <c r="D28" s="35" t="s">
        <v>63</v>
      </c>
      <c r="E28" s="27" t="s">
        <v>20</v>
      </c>
      <c r="F28" s="54" t="s">
        <v>21</v>
      </c>
      <c r="G28" s="51" t="s">
        <v>14</v>
      </c>
      <c r="H28" s="55" t="s">
        <v>82</v>
      </c>
      <c r="I28" s="55" t="s">
        <v>82</v>
      </c>
      <c r="J28" s="55" t="s">
        <v>82</v>
      </c>
      <c r="K28" s="55" t="s">
        <v>82</v>
      </c>
      <c r="L28" s="55" t="s">
        <v>82</v>
      </c>
      <c r="M28" s="55" t="s">
        <v>82</v>
      </c>
      <c r="N28" s="55" t="s">
        <v>82</v>
      </c>
      <c r="O28" s="55" t="s">
        <v>82</v>
      </c>
      <c r="P28" s="55" t="s">
        <v>82</v>
      </c>
      <c r="Q28" s="52" t="s">
        <v>82</v>
      </c>
      <c r="R28" s="52" t="s">
        <v>14</v>
      </c>
      <c r="S28" s="52" t="s">
        <v>14</v>
      </c>
      <c r="T28" s="53" t="e">
        <f t="shared" si="0"/>
        <v>#DIV/0!</v>
      </c>
      <c r="U28" s="24"/>
      <c r="V28" s="25" t="s">
        <v>55</v>
      </c>
    </row>
    <row r="29" spans="1:22" s="33" customFormat="1" ht="124.5" customHeight="1" thickBot="1" x14ac:dyDescent="0.3">
      <c r="A29" s="20">
        <v>10</v>
      </c>
      <c r="B29" s="21" t="s">
        <v>31</v>
      </c>
      <c r="C29" s="29" t="s">
        <v>41</v>
      </c>
      <c r="D29" s="28" t="s">
        <v>64</v>
      </c>
      <c r="E29" s="36">
        <v>3.472222222222222E-3</v>
      </c>
      <c r="F29" s="51" t="s">
        <v>14</v>
      </c>
      <c r="G29" s="51" t="s">
        <v>14</v>
      </c>
      <c r="H29" s="55" t="s">
        <v>82</v>
      </c>
      <c r="I29" s="55" t="s">
        <v>82</v>
      </c>
      <c r="J29" s="55" t="s">
        <v>82</v>
      </c>
      <c r="K29" s="55" t="s">
        <v>82</v>
      </c>
      <c r="L29" s="55" t="s">
        <v>82</v>
      </c>
      <c r="M29" s="55" t="s">
        <v>82</v>
      </c>
      <c r="N29" s="55" t="s">
        <v>82</v>
      </c>
      <c r="O29" s="55" t="s">
        <v>82</v>
      </c>
      <c r="P29" s="55" t="s">
        <v>82</v>
      </c>
      <c r="Q29" s="52" t="s">
        <v>82</v>
      </c>
      <c r="R29" s="52" t="s">
        <v>14</v>
      </c>
      <c r="S29" s="52" t="s">
        <v>14</v>
      </c>
      <c r="T29" s="53" t="e">
        <f t="shared" si="0"/>
        <v>#DIV/0!</v>
      </c>
      <c r="U29" s="24"/>
      <c r="V29" s="25" t="s">
        <v>55</v>
      </c>
    </row>
    <row r="30" spans="1:22" s="33" customFormat="1" ht="131.25" customHeight="1" thickBot="1" x14ac:dyDescent="0.3">
      <c r="A30" s="37">
        <v>11</v>
      </c>
      <c r="B30" s="38" t="s">
        <v>32</v>
      </c>
      <c r="C30" s="29" t="s">
        <v>42</v>
      </c>
      <c r="D30" s="28" t="s">
        <v>65</v>
      </c>
      <c r="E30" s="36">
        <v>2.0833333333333332E-2</v>
      </c>
      <c r="F30" s="51" t="s">
        <v>14</v>
      </c>
      <c r="G30" s="51" t="s">
        <v>14</v>
      </c>
      <c r="H30" s="55" t="s">
        <v>82</v>
      </c>
      <c r="I30" s="55" t="s">
        <v>82</v>
      </c>
      <c r="J30" s="55" t="s">
        <v>82</v>
      </c>
      <c r="K30" s="55" t="s">
        <v>82</v>
      </c>
      <c r="L30" s="55" t="s">
        <v>82</v>
      </c>
      <c r="M30" s="55" t="s">
        <v>82</v>
      </c>
      <c r="N30" s="55" t="s">
        <v>82</v>
      </c>
      <c r="O30" s="55" t="s">
        <v>82</v>
      </c>
      <c r="P30" s="55" t="s">
        <v>82</v>
      </c>
      <c r="Q30" s="52" t="s">
        <v>82</v>
      </c>
      <c r="R30" s="52" t="s">
        <v>14</v>
      </c>
      <c r="S30" s="52" t="s">
        <v>14</v>
      </c>
      <c r="T30" s="53" t="e">
        <f t="shared" si="0"/>
        <v>#DIV/0!</v>
      </c>
      <c r="U30" s="39"/>
      <c r="V30" s="25" t="s">
        <v>55</v>
      </c>
    </row>
    <row r="31" spans="1:22" s="33" customFormat="1" ht="148.5" customHeight="1" thickBot="1" x14ac:dyDescent="0.3">
      <c r="A31" s="37">
        <v>12</v>
      </c>
      <c r="B31" s="38" t="s">
        <v>33</v>
      </c>
      <c r="C31" s="29" t="s">
        <v>43</v>
      </c>
      <c r="D31" s="142" t="s">
        <v>66</v>
      </c>
      <c r="E31" s="27" t="s">
        <v>51</v>
      </c>
      <c r="F31" s="51" t="s">
        <v>14</v>
      </c>
      <c r="G31" s="51" t="s">
        <v>14</v>
      </c>
      <c r="H31" s="52">
        <v>0.69</v>
      </c>
      <c r="I31" s="52">
        <v>0.64</v>
      </c>
      <c r="J31" s="52">
        <v>0.68</v>
      </c>
      <c r="K31" s="52">
        <v>0.67</v>
      </c>
      <c r="L31" s="52">
        <v>0.65</v>
      </c>
      <c r="M31" s="55" t="s">
        <v>82</v>
      </c>
      <c r="N31" s="55" t="s">
        <v>82</v>
      </c>
      <c r="O31" s="55" t="s">
        <v>82</v>
      </c>
      <c r="P31" s="55" t="s">
        <v>82</v>
      </c>
      <c r="Q31" s="52" t="s">
        <v>82</v>
      </c>
      <c r="R31" s="52" t="s">
        <v>14</v>
      </c>
      <c r="S31" s="52" t="s">
        <v>14</v>
      </c>
      <c r="T31" s="53">
        <f t="shared" si="0"/>
        <v>0.66600000000000004</v>
      </c>
      <c r="U31" s="39"/>
      <c r="V31" s="25" t="s">
        <v>55</v>
      </c>
    </row>
    <row r="32" spans="1:22" s="33" customFormat="1" ht="96.75" customHeight="1" thickBot="1" x14ac:dyDescent="0.3">
      <c r="A32" s="37">
        <v>13</v>
      </c>
      <c r="B32" s="38" t="s">
        <v>34</v>
      </c>
      <c r="C32" s="22" t="s">
        <v>44</v>
      </c>
      <c r="D32" s="143"/>
      <c r="E32" s="27">
        <v>0.25</v>
      </c>
      <c r="F32" s="51" t="s">
        <v>14</v>
      </c>
      <c r="G32" s="51" t="s">
        <v>14</v>
      </c>
      <c r="H32" s="55" t="s">
        <v>82</v>
      </c>
      <c r="I32" s="55" t="s">
        <v>82</v>
      </c>
      <c r="J32" s="55" t="s">
        <v>82</v>
      </c>
      <c r="K32" s="55" t="s">
        <v>82</v>
      </c>
      <c r="L32" s="55" t="s">
        <v>82</v>
      </c>
      <c r="M32" s="55" t="s">
        <v>82</v>
      </c>
      <c r="N32" s="55" t="s">
        <v>82</v>
      </c>
      <c r="O32" s="55" t="s">
        <v>82</v>
      </c>
      <c r="P32" s="55" t="s">
        <v>82</v>
      </c>
      <c r="Q32" s="52" t="s">
        <v>82</v>
      </c>
      <c r="R32" s="52" t="s">
        <v>14</v>
      </c>
      <c r="S32" s="52" t="s">
        <v>14</v>
      </c>
      <c r="T32" s="53" t="e">
        <f t="shared" si="0"/>
        <v>#DIV/0!</v>
      </c>
      <c r="U32" s="39"/>
      <c r="V32" s="25" t="s">
        <v>55</v>
      </c>
    </row>
    <row r="33" spans="1:22" s="33" customFormat="1" ht="96.75" customHeight="1" thickBot="1" x14ac:dyDescent="0.3">
      <c r="A33" s="37">
        <v>14</v>
      </c>
      <c r="B33" s="38" t="s">
        <v>35</v>
      </c>
      <c r="C33" s="22" t="s">
        <v>45</v>
      </c>
      <c r="D33" s="28" t="s">
        <v>67</v>
      </c>
      <c r="E33" s="40"/>
      <c r="F33" s="32" t="s">
        <v>80</v>
      </c>
      <c r="G33" s="51" t="s">
        <v>14</v>
      </c>
      <c r="H33" s="55">
        <v>20</v>
      </c>
      <c r="I33" s="55">
        <v>19</v>
      </c>
      <c r="J33" s="55">
        <v>22</v>
      </c>
      <c r="K33" s="55">
        <v>21</v>
      </c>
      <c r="L33" s="55">
        <v>21</v>
      </c>
      <c r="M33" s="55">
        <v>18</v>
      </c>
      <c r="N33" s="55">
        <v>18</v>
      </c>
      <c r="O33" s="55">
        <v>20</v>
      </c>
      <c r="P33" s="55">
        <v>18</v>
      </c>
      <c r="Q33" s="55">
        <v>19</v>
      </c>
      <c r="R33" s="55">
        <v>18</v>
      </c>
      <c r="S33" s="55">
        <v>11</v>
      </c>
      <c r="T33" s="122">
        <f t="shared" si="0"/>
        <v>18.75</v>
      </c>
      <c r="U33" s="39"/>
      <c r="V33" s="25" t="s">
        <v>55</v>
      </c>
    </row>
    <row r="34" spans="1:22" s="33" customFormat="1" ht="120" customHeight="1" x14ac:dyDescent="0.25">
      <c r="A34" s="37">
        <v>15</v>
      </c>
      <c r="B34" s="38" t="s">
        <v>36</v>
      </c>
      <c r="C34" s="22" t="s">
        <v>70</v>
      </c>
      <c r="D34" s="41" t="s">
        <v>68</v>
      </c>
      <c r="E34" s="27" t="s">
        <v>19</v>
      </c>
      <c r="F34" s="32" t="s">
        <v>52</v>
      </c>
      <c r="G34" s="51" t="s">
        <v>14</v>
      </c>
      <c r="H34" s="52">
        <v>0.84</v>
      </c>
      <c r="I34" s="52">
        <v>0.76</v>
      </c>
      <c r="J34" s="52">
        <v>0.85</v>
      </c>
      <c r="K34" s="52">
        <v>0.83</v>
      </c>
      <c r="L34" s="52">
        <v>0.75</v>
      </c>
      <c r="M34" s="52">
        <v>0.75</v>
      </c>
      <c r="N34" s="52">
        <v>0.75</v>
      </c>
      <c r="O34" s="52">
        <v>0.75</v>
      </c>
      <c r="P34" s="52">
        <v>0.75</v>
      </c>
      <c r="Q34" s="52">
        <v>0.84</v>
      </c>
      <c r="R34" s="52">
        <v>0.87</v>
      </c>
      <c r="S34" s="52">
        <v>0.75</v>
      </c>
      <c r="T34" s="53">
        <f t="shared" si="0"/>
        <v>0.79083333333333339</v>
      </c>
      <c r="U34" s="39"/>
      <c r="V34" s="25" t="s">
        <v>55</v>
      </c>
    </row>
    <row r="35" spans="1:22" s="33" customFormat="1" ht="89.45" customHeight="1" x14ac:dyDescent="0.25">
      <c r="A35" s="37">
        <v>16</v>
      </c>
      <c r="B35" s="21" t="s">
        <v>37</v>
      </c>
      <c r="C35" s="29" t="s">
        <v>71</v>
      </c>
      <c r="D35" s="28" t="s">
        <v>75</v>
      </c>
      <c r="E35" s="27" t="s">
        <v>19</v>
      </c>
      <c r="F35" s="51" t="s">
        <v>14</v>
      </c>
      <c r="G35" s="51" t="s">
        <v>14</v>
      </c>
      <c r="H35" s="52"/>
      <c r="I35" s="52"/>
      <c r="J35" s="52"/>
      <c r="K35" s="52"/>
      <c r="L35" s="52"/>
      <c r="M35" s="52"/>
      <c r="N35" s="52"/>
      <c r="O35" s="52"/>
      <c r="P35" s="52"/>
      <c r="Q35" s="52"/>
      <c r="R35" s="52"/>
      <c r="S35" s="52"/>
      <c r="T35" s="57" t="e">
        <f t="shared" si="0"/>
        <v>#DIV/0!</v>
      </c>
      <c r="U35" s="42"/>
      <c r="V35" s="25" t="s">
        <v>55</v>
      </c>
    </row>
    <row r="36" spans="1:22" s="33" customFormat="1" ht="89.45" customHeight="1" x14ac:dyDescent="0.3">
      <c r="A36" s="43"/>
      <c r="B36" s="44"/>
      <c r="C36" s="44"/>
      <c r="D36" s="44"/>
      <c r="E36" s="45"/>
      <c r="F36" s="45"/>
      <c r="G36" s="45"/>
      <c r="H36" s="45"/>
      <c r="I36" s="45"/>
      <c r="J36" s="45"/>
      <c r="K36" s="45"/>
      <c r="L36" s="45"/>
      <c r="M36" s="45"/>
      <c r="N36" s="45"/>
      <c r="O36" s="45"/>
      <c r="P36" s="45"/>
      <c r="Q36" s="45"/>
      <c r="R36" s="45"/>
      <c r="S36" s="45"/>
      <c r="T36" s="45"/>
      <c r="U36" s="45"/>
      <c r="V36" s="46"/>
    </row>
    <row r="37" spans="1:22" s="33" customFormat="1" ht="89.45" customHeight="1" x14ac:dyDescent="0.3">
      <c r="A37" s="47"/>
      <c r="B37" s="44"/>
      <c r="C37" s="44"/>
      <c r="D37" s="44"/>
      <c r="E37" s="1"/>
      <c r="F37" s="48"/>
      <c r="G37" s="45"/>
      <c r="H37" s="45"/>
      <c r="I37" s="45"/>
      <c r="J37" s="45"/>
      <c r="K37" s="45"/>
      <c r="L37" s="45"/>
      <c r="M37" s="45"/>
      <c r="N37" s="45"/>
      <c r="O37" s="45"/>
      <c r="P37" s="45"/>
      <c r="Q37" s="45"/>
      <c r="R37" s="45"/>
      <c r="S37" s="45"/>
      <c r="T37" s="45"/>
      <c r="U37" s="45"/>
      <c r="V37" s="46"/>
    </row>
    <row r="38" spans="1:22" s="33" customFormat="1" ht="89.45" customHeight="1" x14ac:dyDescent="0.3">
      <c r="A38" s="1"/>
      <c r="B38" s="44"/>
      <c r="C38" s="44"/>
      <c r="D38" s="44"/>
      <c r="E38" s="49"/>
      <c r="F38" s="48"/>
      <c r="G38" s="45"/>
      <c r="H38" s="45"/>
      <c r="I38" s="45"/>
      <c r="J38" s="45"/>
      <c r="K38" s="45"/>
      <c r="L38" s="45"/>
      <c r="M38" s="45"/>
      <c r="N38" s="45"/>
      <c r="O38" s="45"/>
      <c r="P38" s="45"/>
      <c r="Q38" s="45"/>
      <c r="R38" s="45"/>
      <c r="S38" s="45"/>
      <c r="T38" s="45"/>
      <c r="U38" s="45"/>
      <c r="V38" s="46"/>
    </row>
    <row r="39" spans="1:22" s="33" customFormat="1" ht="47.25" customHeight="1" x14ac:dyDescent="0.3">
      <c r="A39" s="1"/>
      <c r="B39" s="50"/>
      <c r="C39" s="45"/>
      <c r="D39" s="45"/>
      <c r="E39" s="45"/>
      <c r="F39" s="45"/>
      <c r="G39" s="45"/>
      <c r="H39" s="45"/>
      <c r="I39" s="45"/>
      <c r="J39" s="45"/>
      <c r="K39" s="45"/>
      <c r="L39" s="45"/>
      <c r="M39" s="45"/>
      <c r="N39" s="45"/>
      <c r="O39" s="45"/>
      <c r="P39" s="45"/>
      <c r="Q39" s="45"/>
      <c r="R39" s="45"/>
      <c r="S39" s="45"/>
      <c r="T39" s="45"/>
      <c r="U39" s="46"/>
    </row>
    <row r="40" spans="1:22" s="33" customFormat="1" ht="36" customHeight="1" x14ac:dyDescent="0.3">
      <c r="A40" s="1"/>
      <c r="B40" s="50"/>
      <c r="C40" s="50"/>
      <c r="D40" s="45"/>
      <c r="E40" s="45"/>
      <c r="F40" s="45"/>
      <c r="G40" s="45"/>
      <c r="H40" s="45"/>
      <c r="I40" s="45"/>
      <c r="J40" s="45"/>
      <c r="K40" s="45"/>
      <c r="L40" s="45"/>
      <c r="M40" s="45"/>
      <c r="N40" s="45"/>
      <c r="O40" s="45"/>
      <c r="P40" s="45"/>
      <c r="Q40" s="45"/>
      <c r="R40" s="45"/>
      <c r="S40" s="45"/>
      <c r="T40" s="45"/>
      <c r="U40" s="45"/>
      <c r="V40" s="46"/>
    </row>
    <row r="41" spans="1:22" s="33" customFormat="1" ht="22.5" customHeight="1" x14ac:dyDescent="0.3">
      <c r="A41" s="1"/>
      <c r="B41" s="50"/>
      <c r="C41" s="50"/>
      <c r="D41" s="45"/>
      <c r="E41" s="45"/>
      <c r="F41" s="45"/>
      <c r="G41" s="45"/>
      <c r="H41" s="45"/>
      <c r="I41" s="45"/>
      <c r="J41" s="45"/>
      <c r="K41" s="45"/>
      <c r="L41" s="45"/>
      <c r="M41" s="45"/>
      <c r="N41" s="45"/>
      <c r="O41" s="45"/>
      <c r="P41" s="45"/>
      <c r="Q41" s="45"/>
      <c r="R41" s="45"/>
      <c r="S41" s="45"/>
      <c r="T41" s="45"/>
      <c r="U41" s="45"/>
      <c r="V41" s="46"/>
    </row>
    <row r="42" spans="1:22" s="33" customFormat="1" ht="89.45" customHeight="1" x14ac:dyDescent="0.3">
      <c r="A42" s="1"/>
      <c r="B42" s="50"/>
      <c r="C42" s="50"/>
      <c r="D42" s="45"/>
      <c r="E42" s="45"/>
      <c r="F42" s="45"/>
      <c r="G42" s="45"/>
      <c r="H42" s="45"/>
      <c r="I42" s="45"/>
      <c r="J42" s="45"/>
      <c r="K42" s="45"/>
      <c r="L42" s="45"/>
      <c r="M42" s="45"/>
      <c r="N42" s="45"/>
      <c r="O42" s="45"/>
      <c r="P42" s="45"/>
      <c r="Q42" s="45"/>
      <c r="R42" s="45"/>
      <c r="S42" s="45"/>
      <c r="T42" s="45"/>
      <c r="U42" s="45"/>
      <c r="V42" s="46"/>
    </row>
    <row r="43" spans="1:22" s="33" customFormat="1" ht="89.45" customHeight="1" x14ac:dyDescent="0.3">
      <c r="A43" s="1"/>
      <c r="B43" s="50"/>
      <c r="C43" s="50"/>
      <c r="D43" s="45"/>
      <c r="E43" s="45"/>
      <c r="F43" s="45"/>
      <c r="G43" s="45"/>
      <c r="H43" s="45"/>
      <c r="I43" s="45"/>
      <c r="J43" s="45"/>
      <c r="K43" s="45"/>
      <c r="L43" s="45"/>
      <c r="M43" s="45"/>
      <c r="N43" s="45"/>
      <c r="O43" s="45"/>
      <c r="P43" s="45"/>
      <c r="Q43" s="45"/>
      <c r="R43" s="45"/>
      <c r="S43" s="45"/>
      <c r="T43" s="45"/>
      <c r="U43" s="45"/>
      <c r="V43" s="46"/>
    </row>
    <row r="44" spans="1:22" ht="18.75" x14ac:dyDescent="0.3">
      <c r="B44" s="50"/>
      <c r="C44" s="50"/>
      <c r="D44" s="45"/>
      <c r="E44" s="45"/>
      <c r="F44" s="45"/>
      <c r="G44" s="45"/>
      <c r="H44" s="45"/>
      <c r="I44" s="45"/>
      <c r="J44" s="45"/>
      <c r="K44" s="45"/>
      <c r="L44" s="45"/>
      <c r="M44" s="45"/>
      <c r="N44" s="45"/>
      <c r="O44" s="45"/>
      <c r="P44" s="45"/>
      <c r="Q44" s="45"/>
      <c r="R44" s="45"/>
      <c r="S44" s="45"/>
      <c r="T44" s="45"/>
      <c r="U44" s="45"/>
      <c r="V44" s="46"/>
    </row>
    <row r="45" spans="1:22" ht="18.75" x14ac:dyDescent="0.3">
      <c r="B45" s="50"/>
      <c r="C45" s="50"/>
      <c r="D45" s="45"/>
      <c r="E45" s="45"/>
      <c r="F45" s="45"/>
      <c r="G45" s="45"/>
      <c r="H45" s="45"/>
      <c r="I45" s="45"/>
      <c r="J45" s="45"/>
      <c r="K45" s="45"/>
      <c r="L45" s="45"/>
      <c r="M45" s="45"/>
      <c r="N45" s="45"/>
      <c r="O45" s="45"/>
      <c r="P45" s="45"/>
      <c r="Q45" s="45"/>
      <c r="R45" s="45"/>
      <c r="S45" s="45"/>
      <c r="T45" s="45"/>
      <c r="U45" s="45"/>
      <c r="V45" s="46"/>
    </row>
    <row r="46" spans="1:22" ht="18.75" x14ac:dyDescent="0.3">
      <c r="B46" s="50"/>
      <c r="C46" s="50"/>
      <c r="D46" s="45"/>
      <c r="E46" s="45"/>
      <c r="F46" s="45"/>
      <c r="G46" s="45"/>
      <c r="H46" s="45"/>
      <c r="I46" s="45"/>
      <c r="J46" s="45"/>
      <c r="K46" s="45"/>
      <c r="L46" s="45"/>
      <c r="M46" s="45"/>
      <c r="N46" s="45"/>
      <c r="O46" s="45"/>
      <c r="P46" s="45"/>
      <c r="Q46" s="45"/>
      <c r="R46" s="45"/>
      <c r="S46" s="45"/>
      <c r="T46" s="45"/>
      <c r="U46" s="45"/>
      <c r="V46" s="46"/>
    </row>
    <row r="47" spans="1:22" ht="18.75" x14ac:dyDescent="0.3">
      <c r="B47" s="50"/>
      <c r="C47" s="50"/>
      <c r="D47" s="45"/>
      <c r="E47" s="45"/>
      <c r="F47" s="45"/>
      <c r="G47" s="45"/>
      <c r="H47" s="45"/>
      <c r="I47" s="45"/>
      <c r="J47" s="45"/>
      <c r="K47" s="45"/>
      <c r="L47" s="45"/>
      <c r="M47" s="45"/>
      <c r="N47" s="45"/>
      <c r="O47" s="45"/>
      <c r="P47" s="45"/>
      <c r="Q47" s="45"/>
      <c r="R47" s="45"/>
      <c r="S47" s="45"/>
      <c r="T47" s="45"/>
      <c r="U47" s="45"/>
      <c r="V47" s="46"/>
    </row>
    <row r="48" spans="1:22" ht="18.75" x14ac:dyDescent="0.3">
      <c r="B48" s="50"/>
      <c r="C48" s="50"/>
      <c r="D48" s="45"/>
      <c r="E48" s="45"/>
      <c r="F48" s="45"/>
      <c r="G48" s="45"/>
      <c r="H48" s="45"/>
      <c r="I48" s="45"/>
      <c r="J48" s="45"/>
      <c r="K48" s="45"/>
      <c r="L48" s="45"/>
      <c r="M48" s="45"/>
      <c r="N48" s="45"/>
      <c r="O48" s="45"/>
      <c r="P48" s="45"/>
      <c r="Q48" s="45"/>
      <c r="R48" s="45"/>
      <c r="S48" s="45"/>
      <c r="T48" s="45"/>
      <c r="U48" s="45"/>
      <c r="V48" s="46"/>
    </row>
    <row r="49" spans="2:22" ht="18.75" x14ac:dyDescent="0.3">
      <c r="B49" s="50"/>
      <c r="C49" s="50"/>
      <c r="D49" s="45"/>
      <c r="E49" s="45"/>
      <c r="F49" s="45"/>
      <c r="G49" s="45"/>
      <c r="H49" s="45"/>
      <c r="I49" s="45"/>
      <c r="J49" s="45"/>
      <c r="K49" s="45"/>
      <c r="L49" s="45"/>
      <c r="M49" s="45"/>
      <c r="N49" s="45"/>
      <c r="O49" s="45"/>
      <c r="P49" s="45"/>
      <c r="Q49" s="45"/>
      <c r="R49" s="45"/>
      <c r="S49" s="45"/>
      <c r="T49" s="45"/>
      <c r="U49" s="45"/>
      <c r="V49" s="46"/>
    </row>
    <row r="50" spans="2:22" ht="18.75" x14ac:dyDescent="0.3">
      <c r="B50" s="50"/>
      <c r="C50" s="50"/>
      <c r="D50" s="45"/>
      <c r="E50" s="45"/>
      <c r="F50" s="45"/>
      <c r="G50" s="45"/>
      <c r="H50" s="45"/>
      <c r="I50" s="45"/>
      <c r="J50" s="45"/>
      <c r="K50" s="45"/>
      <c r="L50" s="45"/>
      <c r="M50" s="45"/>
      <c r="N50" s="45"/>
      <c r="O50" s="45"/>
      <c r="P50" s="45"/>
      <c r="Q50" s="45"/>
      <c r="R50" s="45"/>
      <c r="S50" s="45"/>
      <c r="T50" s="45"/>
      <c r="U50" s="45"/>
      <c r="V50" s="46"/>
    </row>
    <row r="51" spans="2:22" ht="18.75" x14ac:dyDescent="0.3">
      <c r="B51" s="50"/>
      <c r="C51" s="50"/>
      <c r="D51" s="45"/>
      <c r="E51" s="45"/>
      <c r="F51" s="45"/>
      <c r="G51" s="45"/>
      <c r="H51" s="45"/>
      <c r="I51" s="45"/>
      <c r="J51" s="45"/>
      <c r="K51" s="45"/>
      <c r="L51" s="45"/>
      <c r="M51" s="45"/>
      <c r="N51" s="45"/>
      <c r="O51" s="45"/>
      <c r="P51" s="45"/>
      <c r="Q51" s="45"/>
      <c r="R51" s="45"/>
      <c r="S51" s="45"/>
      <c r="T51" s="45"/>
      <c r="U51" s="45"/>
      <c r="V51" s="46"/>
    </row>
  </sheetData>
  <mergeCells count="23">
    <mergeCell ref="A2:D5"/>
    <mergeCell ref="E2:U5"/>
    <mergeCell ref="V2:W2"/>
    <mergeCell ref="V3:W3"/>
    <mergeCell ref="V4:W4"/>
    <mergeCell ref="V5:W5"/>
    <mergeCell ref="A8:U8"/>
    <mergeCell ref="A9:U9"/>
    <mergeCell ref="A11:B11"/>
    <mergeCell ref="A17:A20"/>
    <mergeCell ref="B17:B20"/>
    <mergeCell ref="C17:C20"/>
    <mergeCell ref="D17:F18"/>
    <mergeCell ref="G17:G20"/>
    <mergeCell ref="T17:T20"/>
    <mergeCell ref="U17:U20"/>
    <mergeCell ref="D31:D32"/>
    <mergeCell ref="V17:V20"/>
    <mergeCell ref="H18:S19"/>
    <mergeCell ref="D19:D20"/>
    <mergeCell ref="E19:E20"/>
    <mergeCell ref="F19:F20"/>
    <mergeCell ref="D21:D22"/>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topLeftCell="G14" zoomScale="41" zoomScaleNormal="41" workbookViewId="0">
      <selection activeCell="S21" sqref="S21:S36"/>
    </sheetView>
  </sheetViews>
  <sheetFormatPr baseColWidth="10" defaultColWidth="4.28515625" defaultRowHeight="12.75" x14ac:dyDescent="0.2"/>
  <cols>
    <col min="1" max="1" width="74.42578125" style="1" bestFit="1" customWidth="1"/>
    <col min="2" max="2" width="58.28515625" style="2" customWidth="1"/>
    <col min="3" max="3" width="85.7109375" style="2" customWidth="1"/>
    <col min="4" max="4" width="54.7109375" style="1" customWidth="1"/>
    <col min="5" max="20" width="17.7109375" style="1" customWidth="1"/>
    <col min="21" max="21" width="49.140625" style="1" customWidth="1"/>
    <col min="22" max="22" width="28.28515625" style="3" customWidth="1"/>
    <col min="23" max="16384" width="4.28515625" style="1"/>
  </cols>
  <sheetData>
    <row r="1" spans="1:23" ht="13.5" thickBot="1" x14ac:dyDescent="0.25"/>
    <row r="2" spans="1:23" ht="30.75" customHeight="1" x14ac:dyDescent="0.2">
      <c r="A2" s="166"/>
      <c r="B2" s="167"/>
      <c r="C2" s="167"/>
      <c r="D2" s="168"/>
      <c r="E2" s="175" t="s">
        <v>13</v>
      </c>
      <c r="F2" s="176"/>
      <c r="G2" s="176"/>
      <c r="H2" s="176"/>
      <c r="I2" s="176"/>
      <c r="J2" s="176"/>
      <c r="K2" s="176"/>
      <c r="L2" s="176"/>
      <c r="M2" s="176"/>
      <c r="N2" s="176"/>
      <c r="O2" s="176"/>
      <c r="P2" s="176"/>
      <c r="Q2" s="176"/>
      <c r="R2" s="176"/>
      <c r="S2" s="176"/>
      <c r="T2" s="176"/>
      <c r="U2" s="177"/>
      <c r="V2" s="184" t="s">
        <v>22</v>
      </c>
      <c r="W2" s="185"/>
    </row>
    <row r="3" spans="1:23" ht="16.5" customHeight="1" x14ac:dyDescent="0.2">
      <c r="A3" s="169"/>
      <c r="B3" s="170"/>
      <c r="C3" s="170"/>
      <c r="D3" s="171"/>
      <c r="E3" s="178"/>
      <c r="F3" s="179"/>
      <c r="G3" s="179"/>
      <c r="H3" s="179"/>
      <c r="I3" s="179"/>
      <c r="J3" s="179"/>
      <c r="K3" s="179"/>
      <c r="L3" s="179"/>
      <c r="M3" s="179"/>
      <c r="N3" s="179"/>
      <c r="O3" s="179"/>
      <c r="P3" s="179"/>
      <c r="Q3" s="179"/>
      <c r="R3" s="179"/>
      <c r="S3" s="179"/>
      <c r="T3" s="179"/>
      <c r="U3" s="180"/>
      <c r="V3" s="186" t="s">
        <v>15</v>
      </c>
      <c r="W3" s="187"/>
    </row>
    <row r="4" spans="1:23" ht="15.75" customHeight="1" x14ac:dyDescent="0.2">
      <c r="A4" s="169"/>
      <c r="B4" s="170"/>
      <c r="C4" s="170"/>
      <c r="D4" s="171"/>
      <c r="E4" s="178"/>
      <c r="F4" s="179"/>
      <c r="G4" s="179"/>
      <c r="H4" s="179"/>
      <c r="I4" s="179"/>
      <c r="J4" s="179"/>
      <c r="K4" s="179"/>
      <c r="L4" s="179"/>
      <c r="M4" s="179"/>
      <c r="N4" s="179"/>
      <c r="O4" s="179"/>
      <c r="P4" s="179"/>
      <c r="Q4" s="179"/>
      <c r="R4" s="179"/>
      <c r="S4" s="179"/>
      <c r="T4" s="179"/>
      <c r="U4" s="180"/>
      <c r="V4" s="186" t="s">
        <v>16</v>
      </c>
      <c r="W4" s="187"/>
    </row>
    <row r="5" spans="1:23" ht="30" customHeight="1" thickBot="1" x14ac:dyDescent="0.25">
      <c r="A5" s="172"/>
      <c r="B5" s="173"/>
      <c r="C5" s="173"/>
      <c r="D5" s="174"/>
      <c r="E5" s="181"/>
      <c r="F5" s="182"/>
      <c r="G5" s="182"/>
      <c r="H5" s="182"/>
      <c r="I5" s="182"/>
      <c r="J5" s="182"/>
      <c r="K5" s="182"/>
      <c r="L5" s="182"/>
      <c r="M5" s="182"/>
      <c r="N5" s="182"/>
      <c r="O5" s="182"/>
      <c r="P5" s="182"/>
      <c r="Q5" s="182"/>
      <c r="R5" s="182"/>
      <c r="S5" s="182"/>
      <c r="T5" s="182"/>
      <c r="U5" s="183"/>
      <c r="V5" s="188" t="s">
        <v>17</v>
      </c>
      <c r="W5" s="189"/>
    </row>
    <row r="6" spans="1:23" ht="27.75" x14ac:dyDescent="0.4">
      <c r="B6" s="4"/>
      <c r="C6" s="4"/>
      <c r="D6" s="5"/>
      <c r="E6" s="6"/>
      <c r="F6" s="6"/>
      <c r="G6" s="6"/>
      <c r="H6" s="7"/>
      <c r="I6" s="7"/>
      <c r="J6" s="7"/>
      <c r="K6" s="7"/>
      <c r="L6" s="7"/>
      <c r="O6" s="8"/>
      <c r="P6" s="8"/>
      <c r="Q6" s="8"/>
      <c r="R6" s="8"/>
      <c r="S6" s="8"/>
      <c r="T6" s="8"/>
      <c r="U6" s="7"/>
    </row>
    <row r="7" spans="1:23" ht="30.75" x14ac:dyDescent="0.2">
      <c r="B7" s="1"/>
      <c r="C7" s="1"/>
      <c r="D7" s="9"/>
      <c r="E7" s="9"/>
      <c r="F7" s="9"/>
      <c r="G7" s="10"/>
      <c r="H7" s="11"/>
      <c r="I7" s="11"/>
      <c r="J7" s="11"/>
      <c r="K7" s="11"/>
      <c r="L7" s="11"/>
      <c r="M7" s="11"/>
      <c r="N7" s="11"/>
      <c r="O7" s="11"/>
      <c r="P7" s="11"/>
      <c r="Q7" s="11"/>
      <c r="R7" s="11"/>
      <c r="S7" s="11"/>
      <c r="T7" s="11"/>
      <c r="U7" s="11"/>
    </row>
    <row r="8" spans="1:23" ht="30.75" x14ac:dyDescent="0.2">
      <c r="A8" s="154" t="s">
        <v>23</v>
      </c>
      <c r="B8" s="154"/>
      <c r="C8" s="154"/>
      <c r="D8" s="154"/>
      <c r="E8" s="154"/>
      <c r="F8" s="154"/>
      <c r="G8" s="154"/>
      <c r="H8" s="154"/>
      <c r="I8" s="154"/>
      <c r="J8" s="154"/>
      <c r="K8" s="154"/>
      <c r="L8" s="154"/>
      <c r="M8" s="154"/>
      <c r="N8" s="154"/>
      <c r="O8" s="154"/>
      <c r="P8" s="154"/>
      <c r="Q8" s="154"/>
      <c r="R8" s="154"/>
      <c r="S8" s="154"/>
      <c r="T8" s="154"/>
      <c r="U8" s="154"/>
    </row>
    <row r="9" spans="1:23" ht="132.75" customHeight="1" x14ac:dyDescent="0.2">
      <c r="A9" s="155" t="s">
        <v>74</v>
      </c>
      <c r="B9" s="154"/>
      <c r="C9" s="154"/>
      <c r="D9" s="154"/>
      <c r="E9" s="154"/>
      <c r="F9" s="154"/>
      <c r="G9" s="154"/>
      <c r="H9" s="154"/>
      <c r="I9" s="154"/>
      <c r="J9" s="154"/>
      <c r="K9" s="154"/>
      <c r="L9" s="154"/>
      <c r="M9" s="154"/>
      <c r="N9" s="154"/>
      <c r="O9" s="154"/>
      <c r="P9" s="154"/>
      <c r="Q9" s="154"/>
      <c r="R9" s="154"/>
      <c r="S9" s="154"/>
      <c r="T9" s="154"/>
      <c r="U9" s="154"/>
    </row>
    <row r="10" spans="1:23" ht="27.75" x14ac:dyDescent="0.2">
      <c r="B10" s="1"/>
      <c r="C10" s="1"/>
      <c r="D10" s="12"/>
      <c r="E10" s="12"/>
      <c r="F10" s="12"/>
      <c r="G10" s="12"/>
      <c r="H10" s="12"/>
      <c r="I10" s="12"/>
      <c r="J10" s="12"/>
      <c r="K10" s="12"/>
      <c r="L10" s="12"/>
      <c r="M10" s="12"/>
      <c r="N10" s="12"/>
      <c r="O10" s="12"/>
      <c r="P10" s="12"/>
      <c r="Q10" s="12"/>
      <c r="R10" s="12"/>
      <c r="S10" s="12"/>
      <c r="T10" s="12"/>
      <c r="U10" s="13"/>
    </row>
    <row r="11" spans="1:23" ht="27.75" x14ac:dyDescent="0.2">
      <c r="A11" s="156" t="s">
        <v>53</v>
      </c>
      <c r="B11" s="156"/>
      <c r="C11" s="14"/>
      <c r="D11" s="12"/>
      <c r="E11" s="12"/>
      <c r="F11" s="12"/>
      <c r="G11" s="12"/>
      <c r="I11" s="12"/>
      <c r="J11" s="12"/>
      <c r="K11" s="12"/>
      <c r="L11" s="12"/>
      <c r="M11" s="12"/>
      <c r="N11" s="12"/>
      <c r="O11" s="12"/>
      <c r="P11" s="12"/>
      <c r="Q11" s="12"/>
      <c r="R11" s="12"/>
      <c r="S11" s="12"/>
      <c r="T11" s="12"/>
      <c r="U11" s="13"/>
    </row>
    <row r="12" spans="1:23" ht="45.75" customHeight="1" x14ac:dyDescent="0.2">
      <c r="A12" s="15" t="s">
        <v>54</v>
      </c>
      <c r="B12" s="14" t="s">
        <v>18</v>
      </c>
      <c r="C12" s="14"/>
      <c r="D12" s="12"/>
      <c r="E12" s="12"/>
      <c r="F12" s="12"/>
      <c r="G12" s="12"/>
      <c r="H12" s="15"/>
      <c r="I12" s="12"/>
      <c r="J12" s="12"/>
      <c r="K12" s="12"/>
      <c r="L12" s="12"/>
      <c r="M12" s="12"/>
      <c r="N12" s="12"/>
      <c r="O12" s="12"/>
      <c r="P12" s="12"/>
      <c r="Q12" s="12"/>
      <c r="R12" s="12"/>
      <c r="S12" s="12"/>
      <c r="T12" s="12"/>
      <c r="U12" s="13"/>
    </row>
    <row r="13" spans="1:23" ht="19.5" customHeight="1" x14ac:dyDescent="0.2"/>
    <row r="14" spans="1:23" ht="20.100000000000001" customHeight="1" x14ac:dyDescent="0.2">
      <c r="B14" s="16" t="s">
        <v>0</v>
      </c>
      <c r="C14" s="16"/>
      <c r="D14" s="16"/>
      <c r="E14" s="16"/>
      <c r="F14" s="16"/>
      <c r="G14" s="16"/>
      <c r="H14" s="16"/>
      <c r="I14" s="16"/>
      <c r="J14" s="16"/>
      <c r="K14" s="16"/>
      <c r="L14" s="16"/>
      <c r="M14" s="16"/>
      <c r="N14" s="16"/>
      <c r="O14" s="16"/>
      <c r="P14" s="16"/>
      <c r="Q14" s="16"/>
      <c r="R14" s="16"/>
      <c r="S14" s="16"/>
      <c r="T14" s="16"/>
      <c r="U14" s="16"/>
    </row>
    <row r="15" spans="1:23" ht="20.100000000000001" customHeight="1" x14ac:dyDescent="0.2">
      <c r="B15" s="16" t="s">
        <v>0</v>
      </c>
      <c r="C15" s="16"/>
      <c r="D15" s="16"/>
      <c r="E15" s="16"/>
      <c r="F15" s="16"/>
      <c r="G15" s="16"/>
      <c r="H15" s="16"/>
      <c r="I15" s="16"/>
      <c r="J15" s="16"/>
      <c r="K15" s="16"/>
      <c r="L15" s="16"/>
      <c r="M15" s="16"/>
      <c r="N15" s="16"/>
      <c r="O15" s="16"/>
      <c r="P15" s="16"/>
      <c r="Q15" s="16"/>
      <c r="R15" s="16"/>
      <c r="S15" s="16"/>
      <c r="T15" s="16"/>
      <c r="U15" s="16"/>
    </row>
    <row r="16" spans="1:23" ht="20.100000000000001" customHeight="1" x14ac:dyDescent="0.2">
      <c r="B16" s="16"/>
      <c r="C16" s="16"/>
      <c r="D16" s="16"/>
      <c r="E16" s="16"/>
      <c r="F16" s="16"/>
      <c r="G16" s="16"/>
      <c r="H16" s="16"/>
      <c r="I16" s="16"/>
      <c r="J16" s="16"/>
      <c r="K16" s="16"/>
      <c r="L16" s="16"/>
      <c r="M16" s="16"/>
      <c r="N16" s="16"/>
      <c r="O16" s="16"/>
      <c r="P16" s="16"/>
      <c r="Q16" s="16"/>
      <c r="R16" s="16"/>
      <c r="S16" s="16"/>
      <c r="T16" s="16"/>
      <c r="U16" s="16"/>
    </row>
    <row r="17" spans="1:22" ht="20.100000000000001" customHeight="1" x14ac:dyDescent="0.2">
      <c r="A17" s="144" t="s">
        <v>1</v>
      </c>
      <c r="B17" s="144" t="s">
        <v>2</v>
      </c>
      <c r="C17" s="157" t="s">
        <v>6</v>
      </c>
      <c r="D17" s="159" t="s">
        <v>12</v>
      </c>
      <c r="E17" s="160"/>
      <c r="F17" s="161"/>
      <c r="G17" s="165" t="s">
        <v>3</v>
      </c>
      <c r="H17" s="17"/>
      <c r="I17" s="17"/>
      <c r="J17" s="17"/>
      <c r="K17" s="17"/>
      <c r="L17" s="17"/>
      <c r="M17" s="17"/>
      <c r="N17" s="17"/>
      <c r="O17" s="17"/>
      <c r="P17" s="17"/>
      <c r="Q17" s="17"/>
      <c r="R17" s="17"/>
      <c r="S17" s="17"/>
      <c r="T17" s="144" t="s">
        <v>4</v>
      </c>
      <c r="U17" s="157" t="s">
        <v>5</v>
      </c>
      <c r="V17" s="144" t="s">
        <v>7</v>
      </c>
    </row>
    <row r="18" spans="1:22" s="18" customFormat="1" ht="15" customHeight="1" x14ac:dyDescent="0.25">
      <c r="A18" s="144"/>
      <c r="B18" s="144"/>
      <c r="C18" s="158"/>
      <c r="D18" s="162"/>
      <c r="E18" s="163"/>
      <c r="F18" s="164"/>
      <c r="G18" s="165"/>
      <c r="H18" s="145" t="s">
        <v>8</v>
      </c>
      <c r="I18" s="146"/>
      <c r="J18" s="146"/>
      <c r="K18" s="146"/>
      <c r="L18" s="146"/>
      <c r="M18" s="146"/>
      <c r="N18" s="146"/>
      <c r="O18" s="146"/>
      <c r="P18" s="146"/>
      <c r="Q18" s="146"/>
      <c r="R18" s="146"/>
      <c r="S18" s="147"/>
      <c r="T18" s="144"/>
      <c r="U18" s="158"/>
      <c r="V18" s="144"/>
    </row>
    <row r="19" spans="1:22" s="18" customFormat="1" ht="18" customHeight="1" x14ac:dyDescent="0.25">
      <c r="A19" s="144"/>
      <c r="B19" s="144"/>
      <c r="C19" s="158"/>
      <c r="D19" s="151" t="s">
        <v>9</v>
      </c>
      <c r="E19" s="151" t="s">
        <v>10</v>
      </c>
      <c r="F19" s="151" t="s">
        <v>11</v>
      </c>
      <c r="G19" s="165"/>
      <c r="H19" s="148"/>
      <c r="I19" s="149"/>
      <c r="J19" s="149"/>
      <c r="K19" s="149"/>
      <c r="L19" s="149"/>
      <c r="M19" s="149"/>
      <c r="N19" s="149"/>
      <c r="O19" s="149"/>
      <c r="P19" s="149"/>
      <c r="Q19" s="149"/>
      <c r="R19" s="149"/>
      <c r="S19" s="150"/>
      <c r="T19" s="144"/>
      <c r="U19" s="158"/>
      <c r="V19" s="144"/>
    </row>
    <row r="20" spans="1:22" s="19" customFormat="1" ht="44.65" customHeight="1" thickBot="1" x14ac:dyDescent="0.4">
      <c r="A20" s="144"/>
      <c r="B20" s="157"/>
      <c r="C20" s="158"/>
      <c r="D20" s="152"/>
      <c r="E20" s="153"/>
      <c r="F20" s="152"/>
      <c r="G20" s="165"/>
      <c r="H20" s="58">
        <v>45658</v>
      </c>
      <c r="I20" s="58">
        <v>45689</v>
      </c>
      <c r="J20" s="58">
        <v>45717</v>
      </c>
      <c r="K20" s="58">
        <v>45748</v>
      </c>
      <c r="L20" s="58">
        <v>45778</v>
      </c>
      <c r="M20" s="58">
        <v>45809</v>
      </c>
      <c r="N20" s="58">
        <v>45839</v>
      </c>
      <c r="O20" s="58">
        <v>45870</v>
      </c>
      <c r="P20" s="58">
        <v>45901</v>
      </c>
      <c r="Q20" s="58">
        <v>45931</v>
      </c>
      <c r="R20" s="58">
        <v>45962</v>
      </c>
      <c r="S20" s="58">
        <v>45992</v>
      </c>
      <c r="T20" s="144"/>
      <c r="U20" s="158"/>
      <c r="V20" s="144"/>
    </row>
    <row r="21" spans="1:22" s="26" customFormat="1" ht="105.75" customHeight="1" thickBot="1" x14ac:dyDescent="0.4">
      <c r="A21" s="20">
        <v>1</v>
      </c>
      <c r="B21" s="21" t="s">
        <v>24</v>
      </c>
      <c r="C21" s="22" t="s">
        <v>58</v>
      </c>
      <c r="D21" s="142" t="s">
        <v>57</v>
      </c>
      <c r="E21" s="23" t="s">
        <v>20</v>
      </c>
      <c r="F21" s="32" t="s">
        <v>76</v>
      </c>
      <c r="G21" s="51" t="s">
        <v>14</v>
      </c>
      <c r="H21" s="64">
        <v>0.875</v>
      </c>
      <c r="I21" s="64">
        <v>0.94499999999999995</v>
      </c>
      <c r="J21" s="64">
        <v>0.94700000000000006</v>
      </c>
      <c r="K21" s="64">
        <v>0.94</v>
      </c>
      <c r="L21" s="64">
        <v>0.97649999999999992</v>
      </c>
      <c r="M21" s="64">
        <v>0.97599999999999998</v>
      </c>
      <c r="N21" s="52">
        <v>0.98070000000000002</v>
      </c>
      <c r="O21" s="52">
        <v>0.96579999999999999</v>
      </c>
      <c r="P21" s="52">
        <v>0.98540000000000005</v>
      </c>
      <c r="Q21" s="52">
        <v>0.92100000000000004</v>
      </c>
      <c r="R21" s="52">
        <v>0.98</v>
      </c>
      <c r="S21" s="52">
        <v>0.94699999999999995</v>
      </c>
      <c r="T21" s="53">
        <f>AVERAGE(H21:S21)</f>
        <v>0.95328333333333315</v>
      </c>
      <c r="U21" s="24"/>
      <c r="V21" s="25" t="s">
        <v>55</v>
      </c>
    </row>
    <row r="22" spans="1:22" s="26" customFormat="1" ht="105.75" customHeight="1" thickBot="1" x14ac:dyDescent="0.4">
      <c r="A22" s="20">
        <v>2</v>
      </c>
      <c r="B22" s="21" t="s">
        <v>25</v>
      </c>
      <c r="C22" s="22" t="s">
        <v>59</v>
      </c>
      <c r="D22" s="143"/>
      <c r="E22" s="27" t="s">
        <v>47</v>
      </c>
      <c r="F22" s="54" t="s">
        <v>46</v>
      </c>
      <c r="G22" s="51" t="s">
        <v>14</v>
      </c>
      <c r="H22" s="52">
        <v>0.91</v>
      </c>
      <c r="I22" s="52">
        <v>0.95</v>
      </c>
      <c r="J22" s="52">
        <v>0.95</v>
      </c>
      <c r="K22" s="52">
        <v>0.96599999999999997</v>
      </c>
      <c r="L22" s="52">
        <v>0.97699999999999998</v>
      </c>
      <c r="M22" s="52">
        <v>0.95599999999999996</v>
      </c>
      <c r="N22" s="52">
        <v>0.98170000000000002</v>
      </c>
      <c r="O22" s="52">
        <v>0.97309999999999997</v>
      </c>
      <c r="P22" s="52">
        <v>0.98629999999999995</v>
      </c>
      <c r="Q22" s="52">
        <v>0.95</v>
      </c>
      <c r="R22" s="52">
        <v>0.97799999999999998</v>
      </c>
      <c r="S22" s="52">
        <v>0.95299999999999996</v>
      </c>
      <c r="T22" s="53">
        <f>AVERAGE(H22:S22)</f>
        <v>0.9609249999999997</v>
      </c>
      <c r="U22" s="24"/>
      <c r="V22" s="25" t="s">
        <v>55</v>
      </c>
    </row>
    <row r="23" spans="1:22" s="26" customFormat="1" ht="136.5" customHeight="1" thickBot="1" x14ac:dyDescent="0.4">
      <c r="A23" s="20">
        <v>3</v>
      </c>
      <c r="B23" s="21" t="s">
        <v>56</v>
      </c>
      <c r="C23" s="22" t="s">
        <v>38</v>
      </c>
      <c r="D23" s="28" t="s">
        <v>69</v>
      </c>
      <c r="E23" s="27" t="s">
        <v>47</v>
      </c>
      <c r="F23" s="54" t="s">
        <v>20</v>
      </c>
      <c r="G23" s="51" t="s">
        <v>14</v>
      </c>
      <c r="H23" s="64">
        <v>0.96</v>
      </c>
      <c r="I23" s="64">
        <v>0.97</v>
      </c>
      <c r="J23" s="64">
        <v>0.95</v>
      </c>
      <c r="K23" s="64">
        <v>0.93410000000000004</v>
      </c>
      <c r="L23" s="64">
        <v>0.9</v>
      </c>
      <c r="M23" s="64">
        <v>0.92</v>
      </c>
      <c r="N23" s="52">
        <v>1</v>
      </c>
      <c r="O23" s="52">
        <v>1</v>
      </c>
      <c r="P23" s="52">
        <v>1</v>
      </c>
      <c r="Q23" s="52">
        <v>0.97</v>
      </c>
      <c r="R23" s="52">
        <v>1</v>
      </c>
      <c r="S23" s="52">
        <v>1</v>
      </c>
      <c r="T23" s="53">
        <f>AVERAGE(H23:S23)</f>
        <v>0.96700833333333336</v>
      </c>
      <c r="U23" s="24"/>
      <c r="V23" s="25" t="s">
        <v>55</v>
      </c>
    </row>
    <row r="24" spans="1:22" s="26" customFormat="1" ht="105.75" customHeight="1" thickBot="1" x14ac:dyDescent="0.4">
      <c r="A24" s="20">
        <v>4</v>
      </c>
      <c r="B24" s="21" t="s">
        <v>26</v>
      </c>
      <c r="C24" s="22" t="s">
        <v>39</v>
      </c>
      <c r="D24" s="28" t="s">
        <v>57</v>
      </c>
      <c r="E24" s="27" t="s">
        <v>77</v>
      </c>
      <c r="F24" s="32" t="s">
        <v>78</v>
      </c>
      <c r="G24" s="51" t="s">
        <v>14</v>
      </c>
      <c r="H24" s="63" t="s">
        <v>14</v>
      </c>
      <c r="I24" s="63" t="s">
        <v>14</v>
      </c>
      <c r="J24" s="63" t="s">
        <v>14</v>
      </c>
      <c r="K24" s="63" t="s">
        <v>14</v>
      </c>
      <c r="L24" s="63" t="s">
        <v>14</v>
      </c>
      <c r="M24" s="63" t="s">
        <v>14</v>
      </c>
      <c r="N24" s="63" t="s">
        <v>14</v>
      </c>
      <c r="O24" s="63" t="s">
        <v>14</v>
      </c>
      <c r="P24" s="63" t="s">
        <v>14</v>
      </c>
      <c r="Q24" s="63" t="s">
        <v>14</v>
      </c>
      <c r="R24" s="63" t="s">
        <v>14</v>
      </c>
      <c r="S24" s="63" t="s">
        <v>14</v>
      </c>
      <c r="T24" s="53" t="e">
        <f>AVERAGE(H24:S24)</f>
        <v>#DIV/0!</v>
      </c>
      <c r="U24" s="24"/>
      <c r="V24" s="25" t="s">
        <v>55</v>
      </c>
    </row>
    <row r="25" spans="1:22" s="26" customFormat="1" ht="105.75" customHeight="1" thickBot="1" x14ac:dyDescent="0.4">
      <c r="A25" s="20">
        <v>5</v>
      </c>
      <c r="B25" s="21" t="s">
        <v>27</v>
      </c>
      <c r="C25" s="29" t="s">
        <v>40</v>
      </c>
      <c r="D25" s="28" t="s">
        <v>60</v>
      </c>
      <c r="E25" s="27" t="s">
        <v>20</v>
      </c>
      <c r="F25" s="51" t="s">
        <v>14</v>
      </c>
      <c r="G25" s="51" t="s">
        <v>14</v>
      </c>
      <c r="H25" s="52">
        <v>0.91</v>
      </c>
      <c r="I25" s="52">
        <v>0.95</v>
      </c>
      <c r="J25" s="52">
        <v>0.94799999999999995</v>
      </c>
      <c r="K25" s="52">
        <v>0.96779999999999999</v>
      </c>
      <c r="L25" s="52">
        <v>0.98</v>
      </c>
      <c r="M25" s="52">
        <v>0.97</v>
      </c>
      <c r="N25" s="52">
        <v>0.97</v>
      </c>
      <c r="O25" s="52">
        <v>0.97</v>
      </c>
      <c r="P25" s="52">
        <v>1</v>
      </c>
      <c r="Q25" s="52">
        <v>0.91</v>
      </c>
      <c r="R25" s="52">
        <v>0.53</v>
      </c>
      <c r="S25" s="52">
        <v>0.95</v>
      </c>
      <c r="T25" s="53">
        <f>AVERAGE(H25:S25)</f>
        <v>0.92131666666666645</v>
      </c>
      <c r="U25" s="24"/>
      <c r="V25" s="25" t="s">
        <v>55</v>
      </c>
    </row>
    <row r="26" spans="1:22" s="33" customFormat="1" ht="129.75" customHeight="1" thickBot="1" x14ac:dyDescent="0.3">
      <c r="A26" s="20">
        <v>6</v>
      </c>
      <c r="B26" s="21" t="s">
        <v>28</v>
      </c>
      <c r="C26" s="30" t="s">
        <v>72</v>
      </c>
      <c r="D26" s="28" t="s">
        <v>61</v>
      </c>
      <c r="E26" s="31" t="s">
        <v>48</v>
      </c>
      <c r="F26" s="32" t="s">
        <v>79</v>
      </c>
      <c r="G26" s="51" t="s">
        <v>14</v>
      </c>
      <c r="H26" s="55">
        <v>143</v>
      </c>
      <c r="I26" s="55">
        <v>141</v>
      </c>
      <c r="J26" s="55">
        <v>154</v>
      </c>
      <c r="K26" s="55">
        <v>148</v>
      </c>
      <c r="L26" s="55">
        <v>138</v>
      </c>
      <c r="M26" s="55">
        <v>137</v>
      </c>
      <c r="N26" s="55">
        <v>139</v>
      </c>
      <c r="O26" s="55">
        <v>143</v>
      </c>
      <c r="P26" s="55">
        <v>129</v>
      </c>
      <c r="Q26" s="55">
        <v>135</v>
      </c>
      <c r="R26" s="55">
        <v>140</v>
      </c>
      <c r="S26" s="55">
        <v>136</v>
      </c>
      <c r="T26" s="56">
        <f t="shared" ref="T26:T36" si="0">AVERAGE(H26:S26)</f>
        <v>140.25</v>
      </c>
      <c r="U26" s="24"/>
      <c r="V26" s="25" t="s">
        <v>55</v>
      </c>
    </row>
    <row r="27" spans="1:22" s="33" customFormat="1" ht="117" customHeight="1" thickBot="1" x14ac:dyDescent="0.3">
      <c r="A27" s="20">
        <v>7</v>
      </c>
      <c r="B27" s="21" t="s">
        <v>29</v>
      </c>
      <c r="C27" s="34"/>
      <c r="D27" s="28" t="s">
        <v>62</v>
      </c>
      <c r="E27" s="23" t="s">
        <v>50</v>
      </c>
      <c r="F27" s="32" t="s">
        <v>49</v>
      </c>
      <c r="G27" s="51" t="s">
        <v>14</v>
      </c>
      <c r="H27" s="55">
        <v>22</v>
      </c>
      <c r="I27" s="55">
        <v>11</v>
      </c>
      <c r="J27" s="55">
        <v>10</v>
      </c>
      <c r="K27" s="55">
        <v>6</v>
      </c>
      <c r="L27" s="55">
        <v>6</v>
      </c>
      <c r="M27" s="55">
        <v>6</v>
      </c>
      <c r="N27" s="55">
        <v>5</v>
      </c>
      <c r="O27" s="55">
        <v>7</v>
      </c>
      <c r="P27" s="55">
        <v>4</v>
      </c>
      <c r="Q27" s="55">
        <v>10</v>
      </c>
      <c r="R27" s="55">
        <v>6</v>
      </c>
      <c r="S27" s="55">
        <v>12</v>
      </c>
      <c r="T27" s="56">
        <f t="shared" si="0"/>
        <v>8.75</v>
      </c>
      <c r="U27" s="24"/>
      <c r="V27" s="25" t="s">
        <v>55</v>
      </c>
    </row>
    <row r="28" spans="1:22" s="33" customFormat="1" ht="109.5" customHeight="1" x14ac:dyDescent="0.25">
      <c r="A28" s="20">
        <v>9</v>
      </c>
      <c r="B28" s="21" t="s">
        <v>30</v>
      </c>
      <c r="C28" s="22" t="s">
        <v>73</v>
      </c>
      <c r="D28" s="35" t="s">
        <v>63</v>
      </c>
      <c r="E28" s="27" t="s">
        <v>20</v>
      </c>
      <c r="F28" s="54" t="s">
        <v>21</v>
      </c>
      <c r="G28" s="51" t="s">
        <v>14</v>
      </c>
      <c r="H28" s="63" t="s">
        <v>14</v>
      </c>
      <c r="I28" s="63" t="s">
        <v>14</v>
      </c>
      <c r="J28" s="63" t="s">
        <v>14</v>
      </c>
      <c r="K28" s="63" t="s">
        <v>14</v>
      </c>
      <c r="L28" s="63" t="s">
        <v>14</v>
      </c>
      <c r="M28" s="63" t="s">
        <v>14</v>
      </c>
      <c r="N28" s="52" t="s">
        <v>14</v>
      </c>
      <c r="O28" s="52" t="s">
        <v>14</v>
      </c>
      <c r="P28" s="52" t="s">
        <v>14</v>
      </c>
      <c r="Q28" s="52" t="s">
        <v>14</v>
      </c>
      <c r="R28" s="52" t="s">
        <v>14</v>
      </c>
      <c r="S28" s="52" t="s">
        <v>14</v>
      </c>
      <c r="T28" s="53" t="e">
        <f t="shared" si="0"/>
        <v>#DIV/0!</v>
      </c>
      <c r="U28" s="24"/>
      <c r="V28" s="25" t="s">
        <v>55</v>
      </c>
    </row>
    <row r="29" spans="1:22" s="33" customFormat="1" ht="124.5" customHeight="1" x14ac:dyDescent="0.25">
      <c r="A29" s="20">
        <v>10</v>
      </c>
      <c r="B29" s="21" t="s">
        <v>31</v>
      </c>
      <c r="C29" s="29" t="s">
        <v>41</v>
      </c>
      <c r="D29" s="28" t="s">
        <v>64</v>
      </c>
      <c r="E29" s="36">
        <v>3.472222222222222E-3</v>
      </c>
      <c r="F29" s="51" t="s">
        <v>14</v>
      </c>
      <c r="G29" s="51" t="s">
        <v>14</v>
      </c>
      <c r="H29" s="60">
        <v>2.4305555555555556E-3</v>
      </c>
      <c r="I29" s="60">
        <v>2.6620370370370374E-3</v>
      </c>
      <c r="J29" s="60">
        <v>2.1643518518518518E-3</v>
      </c>
      <c r="K29" s="60">
        <v>3.5648148148148154E-3</v>
      </c>
      <c r="L29" s="60">
        <v>2.2685185185185182E-3</v>
      </c>
      <c r="M29" s="60">
        <v>2.3263888888888887E-3</v>
      </c>
      <c r="N29" s="60">
        <v>3.8078703703703703E-3</v>
      </c>
      <c r="O29" s="60">
        <v>1.7708333333333332E-3</v>
      </c>
      <c r="P29" s="60">
        <v>1.5162037037037036E-3</v>
      </c>
      <c r="Q29" s="60">
        <v>3.0555555555555557E-3</v>
      </c>
      <c r="R29" s="60">
        <v>3.4837962962962965E-3</v>
      </c>
      <c r="S29" s="60">
        <v>3.1828703703703702E-3</v>
      </c>
      <c r="T29" s="61">
        <f t="shared" si="0"/>
        <v>2.6861496913580247E-3</v>
      </c>
      <c r="U29" s="24"/>
      <c r="V29" s="25" t="s">
        <v>55</v>
      </c>
    </row>
    <row r="30" spans="1:22" s="33" customFormat="1" ht="131.25" customHeight="1" x14ac:dyDescent="0.25">
      <c r="A30" s="37">
        <v>11</v>
      </c>
      <c r="B30" s="38" t="s">
        <v>32</v>
      </c>
      <c r="C30" s="29" t="s">
        <v>42</v>
      </c>
      <c r="D30" s="28" t="s">
        <v>65</v>
      </c>
      <c r="E30" s="36">
        <v>2.0833333333333332E-2</v>
      </c>
      <c r="F30" s="51" t="s">
        <v>14</v>
      </c>
      <c r="G30" s="51" t="s">
        <v>14</v>
      </c>
      <c r="H30" s="60">
        <v>6.475694444444445E-2</v>
      </c>
      <c r="I30" s="60">
        <v>0.1049537037037037</v>
      </c>
      <c r="J30" s="60">
        <v>3.4884259259259261E-2</v>
      </c>
      <c r="K30" s="60">
        <v>3.4155092592592591E-2</v>
      </c>
      <c r="L30" s="60">
        <v>1.0324074074074074E-2</v>
      </c>
      <c r="M30" s="60">
        <v>8.7499999999999991E-3</v>
      </c>
      <c r="N30" s="60">
        <v>8.86574074074074E-3</v>
      </c>
      <c r="O30" s="60">
        <v>1.037037037037037E-2</v>
      </c>
      <c r="P30" s="60">
        <v>1.0671296296296297E-2</v>
      </c>
      <c r="Q30" s="60">
        <v>7.7314814814814815E-3</v>
      </c>
      <c r="R30" s="60">
        <v>0.13484953703703703</v>
      </c>
      <c r="S30" s="60">
        <v>3.1574074074074074E-2</v>
      </c>
      <c r="T30" s="61">
        <f t="shared" si="0"/>
        <v>3.8490547839506173E-2</v>
      </c>
      <c r="U30" s="39"/>
      <c r="V30" s="25" t="s">
        <v>55</v>
      </c>
    </row>
    <row r="31" spans="1:22" s="33" customFormat="1" ht="131.25" customHeight="1" thickBot="1" x14ac:dyDescent="0.3">
      <c r="A31" s="37">
        <v>12</v>
      </c>
      <c r="B31" s="38" t="s">
        <v>113</v>
      </c>
      <c r="C31" s="29"/>
      <c r="D31" s="120"/>
      <c r="E31" s="23">
        <v>0.96</v>
      </c>
      <c r="F31" s="51"/>
      <c r="G31" s="51"/>
      <c r="H31" s="52">
        <v>0.56999999999999995</v>
      </c>
      <c r="I31" s="52">
        <v>0.57999999999999996</v>
      </c>
      <c r="J31" s="52">
        <v>0.95</v>
      </c>
      <c r="K31" s="52">
        <v>0.95</v>
      </c>
      <c r="L31" s="52">
        <v>0.94169999999999998</v>
      </c>
      <c r="M31" s="52">
        <v>0.96030000000000004</v>
      </c>
      <c r="N31" s="64">
        <v>0.91479999999999995</v>
      </c>
      <c r="O31" s="52">
        <v>0.71</v>
      </c>
      <c r="P31" s="52">
        <v>0.39</v>
      </c>
      <c r="Q31" s="52">
        <v>0.26</v>
      </c>
      <c r="R31" s="52">
        <v>0.22</v>
      </c>
      <c r="S31" s="52">
        <v>0.55000000000000004</v>
      </c>
      <c r="T31" s="121">
        <f>AVERAGE(H31:S31)</f>
        <v>0.66639999999999988</v>
      </c>
      <c r="U31" s="39"/>
      <c r="V31" s="25"/>
    </row>
    <row r="32" spans="1:22" s="33" customFormat="1" ht="148.5" customHeight="1" thickBot="1" x14ac:dyDescent="0.3">
      <c r="A32" s="37">
        <v>13</v>
      </c>
      <c r="B32" s="38" t="s">
        <v>33</v>
      </c>
      <c r="C32" s="29" t="s">
        <v>43</v>
      </c>
      <c r="D32" s="142" t="s">
        <v>66</v>
      </c>
      <c r="E32" s="27" t="s">
        <v>51</v>
      </c>
      <c r="F32" s="51" t="s">
        <v>14</v>
      </c>
      <c r="G32" s="51" t="s">
        <v>14</v>
      </c>
      <c r="H32" s="63" t="s">
        <v>14</v>
      </c>
      <c r="I32" s="63" t="s">
        <v>14</v>
      </c>
      <c r="J32" s="63" t="s">
        <v>14</v>
      </c>
      <c r="K32" s="63" t="s">
        <v>14</v>
      </c>
      <c r="L32" s="63" t="s">
        <v>14</v>
      </c>
      <c r="M32" s="63" t="s">
        <v>14</v>
      </c>
      <c r="N32" s="63" t="s">
        <v>14</v>
      </c>
      <c r="O32" s="63" t="s">
        <v>14</v>
      </c>
      <c r="P32" s="63" t="s">
        <v>14</v>
      </c>
      <c r="Q32" s="63" t="s">
        <v>14</v>
      </c>
      <c r="R32" s="63" t="s">
        <v>14</v>
      </c>
      <c r="S32" s="63" t="s">
        <v>14</v>
      </c>
      <c r="T32" s="53" t="e">
        <f t="shared" si="0"/>
        <v>#DIV/0!</v>
      </c>
      <c r="U32" s="39"/>
      <c r="V32" s="25" t="s">
        <v>55</v>
      </c>
    </row>
    <row r="33" spans="1:22" s="33" customFormat="1" ht="96.75" customHeight="1" thickBot="1" x14ac:dyDescent="0.3">
      <c r="A33" s="37">
        <v>14</v>
      </c>
      <c r="B33" s="38" t="s">
        <v>34</v>
      </c>
      <c r="C33" s="22" t="s">
        <v>44</v>
      </c>
      <c r="D33" s="143"/>
      <c r="E33" s="27">
        <v>0.25</v>
      </c>
      <c r="F33" s="51" t="s">
        <v>14</v>
      </c>
      <c r="G33" s="51" t="s">
        <v>14</v>
      </c>
      <c r="H33" s="63" t="s">
        <v>14</v>
      </c>
      <c r="I33" s="63" t="s">
        <v>14</v>
      </c>
      <c r="J33" s="63" t="s">
        <v>14</v>
      </c>
      <c r="K33" s="63" t="s">
        <v>14</v>
      </c>
      <c r="L33" s="63" t="s">
        <v>14</v>
      </c>
      <c r="M33" s="63" t="s">
        <v>14</v>
      </c>
      <c r="N33" s="63" t="s">
        <v>14</v>
      </c>
      <c r="O33" s="63" t="s">
        <v>14</v>
      </c>
      <c r="P33" s="63" t="s">
        <v>14</v>
      </c>
      <c r="Q33" s="63" t="s">
        <v>14</v>
      </c>
      <c r="R33" s="63" t="s">
        <v>14</v>
      </c>
      <c r="S33" s="63" t="s">
        <v>14</v>
      </c>
      <c r="T33" s="53" t="e">
        <f t="shared" si="0"/>
        <v>#DIV/0!</v>
      </c>
      <c r="U33" s="39"/>
      <c r="V33" s="25" t="s">
        <v>55</v>
      </c>
    </row>
    <row r="34" spans="1:22" s="33" customFormat="1" ht="96.75" customHeight="1" thickBot="1" x14ac:dyDescent="0.3">
      <c r="A34" s="37">
        <v>15</v>
      </c>
      <c r="B34" s="38" t="s">
        <v>35</v>
      </c>
      <c r="C34" s="22" t="s">
        <v>45</v>
      </c>
      <c r="D34" s="28" t="s">
        <v>67</v>
      </c>
      <c r="E34" s="40"/>
      <c r="F34" s="32" t="s">
        <v>80</v>
      </c>
      <c r="G34" s="51" t="s">
        <v>14</v>
      </c>
      <c r="H34" s="52"/>
      <c r="I34" s="52"/>
      <c r="J34" s="52"/>
      <c r="K34" s="52"/>
      <c r="L34" s="52"/>
      <c r="M34" s="52"/>
      <c r="N34" s="52"/>
      <c r="O34" s="52"/>
      <c r="P34" s="52"/>
      <c r="Q34" s="52"/>
      <c r="R34" s="52"/>
      <c r="S34" s="52"/>
      <c r="T34" s="53" t="e">
        <f t="shared" si="0"/>
        <v>#DIV/0!</v>
      </c>
      <c r="U34" s="39"/>
      <c r="V34" s="25" t="s">
        <v>55</v>
      </c>
    </row>
    <row r="35" spans="1:22" s="33" customFormat="1" ht="120" customHeight="1" x14ac:dyDescent="0.25">
      <c r="A35" s="37">
        <v>16</v>
      </c>
      <c r="B35" s="38" t="s">
        <v>36</v>
      </c>
      <c r="C35" s="22" t="s">
        <v>70</v>
      </c>
      <c r="D35" s="41" t="s">
        <v>68</v>
      </c>
      <c r="E35" s="27" t="s">
        <v>19</v>
      </c>
      <c r="F35" s="32" t="s">
        <v>52</v>
      </c>
      <c r="G35" s="51" t="s">
        <v>14</v>
      </c>
      <c r="H35" s="52">
        <v>0.79</v>
      </c>
      <c r="I35" s="52">
        <v>0.69</v>
      </c>
      <c r="J35" s="52">
        <v>0.69</v>
      </c>
      <c r="K35" s="52">
        <v>0.66</v>
      </c>
      <c r="L35" s="52">
        <v>0.61</v>
      </c>
      <c r="M35" s="52">
        <v>0.59</v>
      </c>
      <c r="N35" s="52">
        <v>0.53</v>
      </c>
      <c r="O35" s="52">
        <v>0.56999999999999995</v>
      </c>
      <c r="P35" s="52">
        <v>0.5</v>
      </c>
      <c r="Q35" s="52">
        <v>0.67</v>
      </c>
      <c r="R35" s="52">
        <v>0.57389999999999997</v>
      </c>
      <c r="S35" s="52">
        <v>0.97</v>
      </c>
      <c r="T35" s="53">
        <f t="shared" si="0"/>
        <v>0.65365833333333334</v>
      </c>
      <c r="U35" s="39"/>
      <c r="V35" s="25" t="s">
        <v>55</v>
      </c>
    </row>
    <row r="36" spans="1:22" s="33" customFormat="1" ht="89.45" customHeight="1" x14ac:dyDescent="0.25">
      <c r="A36" s="37">
        <v>17</v>
      </c>
      <c r="B36" s="21" t="s">
        <v>37</v>
      </c>
      <c r="C36" s="29" t="s">
        <v>71</v>
      </c>
      <c r="D36" s="28" t="s">
        <v>75</v>
      </c>
      <c r="E36" s="27" t="s">
        <v>19</v>
      </c>
      <c r="F36" s="51" t="s">
        <v>14</v>
      </c>
      <c r="G36" s="51" t="s">
        <v>14</v>
      </c>
      <c r="H36" s="52"/>
      <c r="I36" s="52"/>
      <c r="J36" s="52"/>
      <c r="K36" s="52"/>
      <c r="L36" s="52"/>
      <c r="M36" s="52"/>
      <c r="N36" s="52"/>
      <c r="O36" s="52"/>
      <c r="P36" s="52"/>
      <c r="Q36" s="52"/>
      <c r="R36" s="52"/>
      <c r="S36" s="52"/>
      <c r="T36" s="57" t="e">
        <f t="shared" si="0"/>
        <v>#DIV/0!</v>
      </c>
      <c r="U36" s="42"/>
      <c r="V36" s="25" t="s">
        <v>55</v>
      </c>
    </row>
    <row r="37" spans="1:22" s="33" customFormat="1" ht="89.45" customHeight="1" x14ac:dyDescent="0.3">
      <c r="A37" s="43"/>
      <c r="B37" s="44"/>
      <c r="C37" s="44"/>
      <c r="D37" s="44"/>
      <c r="E37" s="45"/>
      <c r="F37" s="45"/>
      <c r="G37" s="45"/>
      <c r="H37" s="45"/>
      <c r="I37" s="45"/>
      <c r="J37" s="45"/>
      <c r="K37" s="45"/>
      <c r="L37" s="45"/>
      <c r="M37" s="45"/>
      <c r="N37" s="45"/>
      <c r="O37" s="45"/>
      <c r="P37" s="45"/>
      <c r="Q37" s="45"/>
      <c r="R37" s="45"/>
      <c r="S37" s="45"/>
      <c r="T37" s="45"/>
      <c r="U37" s="45"/>
      <c r="V37" s="46"/>
    </row>
    <row r="38" spans="1:22" s="33" customFormat="1" ht="89.45" customHeight="1" x14ac:dyDescent="0.3">
      <c r="A38" s="47"/>
      <c r="B38" s="44"/>
      <c r="C38" s="44"/>
      <c r="D38" s="44"/>
      <c r="E38" s="1"/>
      <c r="F38" s="48"/>
      <c r="G38" s="45"/>
      <c r="H38" s="45"/>
      <c r="I38" s="45"/>
      <c r="J38" s="45"/>
      <c r="K38" s="45"/>
      <c r="L38" s="45"/>
      <c r="M38" s="45"/>
      <c r="N38" s="45"/>
      <c r="O38" s="45"/>
      <c r="P38" s="45"/>
      <c r="Q38" s="45"/>
      <c r="R38" s="45"/>
      <c r="S38" s="45"/>
      <c r="T38" s="45"/>
      <c r="U38" s="45"/>
      <c r="V38" s="46"/>
    </row>
    <row r="39" spans="1:22" s="33" customFormat="1" ht="89.45" customHeight="1" x14ac:dyDescent="0.3">
      <c r="A39" s="1"/>
      <c r="B39" s="44"/>
      <c r="C39" s="44"/>
      <c r="D39" s="44"/>
      <c r="E39" s="49"/>
      <c r="F39" s="48"/>
      <c r="G39" s="45"/>
      <c r="H39" s="45"/>
      <c r="I39" s="45"/>
      <c r="J39" s="45"/>
      <c r="K39" s="45"/>
      <c r="L39" s="45"/>
      <c r="M39" s="45"/>
      <c r="N39" s="45"/>
      <c r="O39" s="45"/>
      <c r="P39" s="45"/>
      <c r="Q39" s="45"/>
      <c r="R39" s="45"/>
      <c r="S39" s="45"/>
      <c r="T39" s="45"/>
      <c r="U39" s="45"/>
      <c r="V39" s="46"/>
    </row>
    <row r="40" spans="1:22" s="33" customFormat="1" ht="47.25" customHeight="1" x14ac:dyDescent="0.3">
      <c r="A40" s="1"/>
      <c r="B40" s="50"/>
      <c r="C40" s="45"/>
      <c r="D40" s="45"/>
      <c r="E40" s="45"/>
      <c r="F40" s="45"/>
      <c r="G40" s="45"/>
      <c r="H40" s="45"/>
      <c r="I40" s="45"/>
      <c r="J40" s="45"/>
      <c r="K40" s="45"/>
      <c r="L40" s="45"/>
      <c r="M40" s="45"/>
      <c r="N40" s="45"/>
      <c r="O40" s="45"/>
      <c r="P40" s="45"/>
      <c r="Q40" s="45"/>
      <c r="R40" s="45"/>
      <c r="S40" s="45"/>
      <c r="T40" s="45"/>
      <c r="U40" s="46"/>
    </row>
    <row r="41" spans="1:22" s="33" customFormat="1" ht="36" customHeight="1" x14ac:dyDescent="0.3">
      <c r="A41" s="1"/>
      <c r="B41" s="50"/>
      <c r="C41" s="50"/>
      <c r="D41" s="45"/>
      <c r="E41" s="45"/>
      <c r="F41" s="45"/>
      <c r="G41" s="45"/>
      <c r="H41" s="45"/>
      <c r="I41" s="45"/>
      <c r="J41" s="45"/>
      <c r="K41" s="45"/>
      <c r="L41" s="45"/>
      <c r="M41" s="45"/>
      <c r="N41" s="45"/>
      <c r="O41" s="45"/>
      <c r="P41" s="45"/>
      <c r="Q41" s="45"/>
      <c r="R41" s="45"/>
      <c r="S41" s="45"/>
      <c r="T41" s="45"/>
      <c r="U41" s="45"/>
      <c r="V41" s="46"/>
    </row>
    <row r="42" spans="1:22" s="33" customFormat="1" ht="22.5" customHeight="1" x14ac:dyDescent="0.3">
      <c r="A42" s="1"/>
      <c r="B42" s="50"/>
      <c r="C42" s="50"/>
      <c r="D42" s="45"/>
      <c r="E42" s="45"/>
      <c r="F42" s="45"/>
      <c r="G42" s="45"/>
      <c r="H42" s="45"/>
      <c r="I42" s="45"/>
      <c r="J42" s="45"/>
      <c r="K42" s="45"/>
      <c r="L42" s="45"/>
      <c r="M42" s="45"/>
      <c r="N42" s="45"/>
      <c r="O42" s="45"/>
      <c r="P42" s="45"/>
      <c r="Q42" s="45"/>
      <c r="R42" s="45"/>
      <c r="S42" s="45"/>
      <c r="T42" s="45"/>
      <c r="U42" s="45"/>
      <c r="V42" s="46"/>
    </row>
    <row r="43" spans="1:22" s="33" customFormat="1" ht="89.45" customHeight="1" x14ac:dyDescent="0.3">
      <c r="A43" s="1"/>
      <c r="B43" s="50"/>
      <c r="C43" s="50"/>
      <c r="D43" s="45"/>
      <c r="E43" s="45"/>
      <c r="F43" s="45"/>
      <c r="G43" s="45"/>
      <c r="H43" s="45"/>
      <c r="I43" s="45"/>
      <c r="J43" s="45"/>
      <c r="K43" s="45"/>
      <c r="L43" s="45"/>
      <c r="M43" s="45"/>
      <c r="N43" s="45"/>
      <c r="O43" s="45"/>
      <c r="P43" s="45"/>
      <c r="Q43" s="45"/>
      <c r="R43" s="45"/>
      <c r="S43" s="45"/>
      <c r="T43" s="45"/>
      <c r="U43" s="45"/>
      <c r="V43" s="46"/>
    </row>
    <row r="44" spans="1:22" s="33" customFormat="1" ht="89.45" customHeight="1" x14ac:dyDescent="0.3">
      <c r="A44" s="1"/>
      <c r="B44" s="50"/>
      <c r="C44" s="50"/>
      <c r="D44" s="45"/>
      <c r="E44" s="45"/>
      <c r="F44" s="45"/>
      <c r="G44" s="45"/>
      <c r="H44" s="45"/>
      <c r="I44" s="45"/>
      <c r="J44" s="45"/>
      <c r="K44" s="45"/>
      <c r="L44" s="45"/>
      <c r="M44" s="45"/>
      <c r="N44" s="45"/>
      <c r="O44" s="45"/>
      <c r="P44" s="45"/>
      <c r="Q44" s="45"/>
      <c r="R44" s="45"/>
      <c r="S44" s="45"/>
      <c r="T44" s="45"/>
      <c r="U44" s="45"/>
      <c r="V44" s="46"/>
    </row>
    <row r="45" spans="1:22" ht="18.75" x14ac:dyDescent="0.3">
      <c r="B45" s="50"/>
      <c r="C45" s="50"/>
      <c r="D45" s="45"/>
      <c r="E45" s="45"/>
      <c r="F45" s="45"/>
      <c r="G45" s="45"/>
      <c r="H45" s="45"/>
      <c r="I45" s="45"/>
      <c r="J45" s="45"/>
      <c r="K45" s="45"/>
      <c r="L45" s="45"/>
      <c r="M45" s="45"/>
      <c r="N45" s="45"/>
      <c r="O45" s="45"/>
      <c r="P45" s="45"/>
      <c r="Q45" s="45"/>
      <c r="R45" s="45"/>
      <c r="S45" s="45"/>
      <c r="T45" s="45"/>
      <c r="U45" s="45"/>
      <c r="V45" s="46"/>
    </row>
    <row r="46" spans="1:22" ht="18.75" x14ac:dyDescent="0.3">
      <c r="B46" s="50"/>
      <c r="C46" s="50"/>
      <c r="D46" s="45"/>
      <c r="E46" s="45"/>
      <c r="F46" s="45"/>
      <c r="G46" s="45"/>
      <c r="H46" s="45"/>
      <c r="I46" s="45"/>
      <c r="J46" s="45"/>
      <c r="K46" s="45"/>
      <c r="L46" s="45"/>
      <c r="M46" s="45"/>
      <c r="N46" s="45"/>
      <c r="O46" s="45"/>
      <c r="P46" s="45"/>
      <c r="Q46" s="45"/>
      <c r="R46" s="45"/>
      <c r="S46" s="45"/>
      <c r="T46" s="45"/>
      <c r="U46" s="45"/>
      <c r="V46" s="46"/>
    </row>
    <row r="47" spans="1:22" ht="18.75" x14ac:dyDescent="0.3">
      <c r="B47" s="50"/>
      <c r="C47" s="50"/>
      <c r="D47" s="45"/>
      <c r="E47" s="45"/>
      <c r="F47" s="45"/>
      <c r="G47" s="45"/>
      <c r="H47" s="45"/>
      <c r="I47" s="45"/>
      <c r="J47" s="45"/>
      <c r="K47" s="45"/>
      <c r="L47" s="45"/>
      <c r="M47" s="45"/>
      <c r="N47" s="45"/>
      <c r="O47" s="45"/>
      <c r="P47" s="45"/>
      <c r="Q47" s="45"/>
      <c r="R47" s="45"/>
      <c r="S47" s="45"/>
      <c r="T47" s="45"/>
      <c r="U47" s="45"/>
      <c r="V47" s="46"/>
    </row>
    <row r="48" spans="1:22" ht="18.75" x14ac:dyDescent="0.3">
      <c r="B48" s="50"/>
      <c r="C48" s="50"/>
      <c r="D48" s="45"/>
      <c r="E48" s="45"/>
      <c r="F48" s="45"/>
      <c r="G48" s="45"/>
      <c r="H48" s="45"/>
      <c r="I48" s="45"/>
      <c r="J48" s="45"/>
      <c r="K48" s="45"/>
      <c r="L48" s="45"/>
      <c r="M48" s="45"/>
      <c r="N48" s="45"/>
      <c r="O48" s="45"/>
      <c r="P48" s="45"/>
      <c r="Q48" s="45"/>
      <c r="R48" s="45"/>
      <c r="S48" s="45"/>
      <c r="T48" s="45"/>
      <c r="U48" s="45"/>
      <c r="V48" s="46"/>
    </row>
    <row r="49" spans="2:22" ht="18.75" x14ac:dyDescent="0.3">
      <c r="B49" s="50"/>
      <c r="C49" s="50"/>
      <c r="D49" s="45"/>
      <c r="E49" s="45"/>
      <c r="F49" s="45"/>
      <c r="G49" s="45"/>
      <c r="H49" s="45"/>
      <c r="I49" s="45"/>
      <c r="J49" s="45"/>
      <c r="K49" s="45"/>
      <c r="L49" s="45"/>
      <c r="M49" s="45"/>
      <c r="N49" s="45"/>
      <c r="O49" s="45"/>
      <c r="P49" s="45"/>
      <c r="Q49" s="45"/>
      <c r="R49" s="45"/>
      <c r="S49" s="45"/>
      <c r="T49" s="45"/>
      <c r="U49" s="45"/>
      <c r="V49" s="46"/>
    </row>
    <row r="50" spans="2:22" ht="18.75" x14ac:dyDescent="0.3">
      <c r="B50" s="50"/>
      <c r="C50" s="50"/>
      <c r="D50" s="45"/>
      <c r="E50" s="45"/>
      <c r="F50" s="45"/>
      <c r="G50" s="45"/>
      <c r="H50" s="45"/>
      <c r="I50" s="45"/>
      <c r="J50" s="45"/>
      <c r="K50" s="45"/>
      <c r="L50" s="45"/>
      <c r="M50" s="45"/>
      <c r="N50" s="45"/>
      <c r="O50" s="45"/>
      <c r="P50" s="45"/>
      <c r="Q50" s="45"/>
      <c r="R50" s="45"/>
      <c r="S50" s="45"/>
      <c r="T50" s="45"/>
      <c r="U50" s="45"/>
      <c r="V50" s="46"/>
    </row>
    <row r="51" spans="2:22" ht="18.75" x14ac:dyDescent="0.3">
      <c r="B51" s="50"/>
      <c r="C51" s="50"/>
      <c r="D51" s="45"/>
      <c r="E51" s="45"/>
      <c r="F51" s="45"/>
      <c r="G51" s="45"/>
      <c r="H51" s="45"/>
      <c r="I51" s="45"/>
      <c r="J51" s="45"/>
      <c r="K51" s="45"/>
      <c r="L51" s="45"/>
      <c r="M51" s="45"/>
      <c r="N51" s="45"/>
      <c r="O51" s="45"/>
      <c r="P51" s="45"/>
      <c r="Q51" s="45"/>
      <c r="R51" s="45"/>
      <c r="S51" s="45"/>
      <c r="T51" s="45"/>
      <c r="U51" s="45"/>
      <c r="V51" s="46"/>
    </row>
    <row r="52" spans="2:22" ht="18.75" x14ac:dyDescent="0.3">
      <c r="B52" s="50"/>
      <c r="C52" s="50"/>
      <c r="D52" s="45"/>
      <c r="E52" s="45"/>
      <c r="F52" s="45"/>
      <c r="G52" s="45"/>
      <c r="H52" s="45"/>
      <c r="I52" s="45"/>
      <c r="J52" s="45"/>
      <c r="K52" s="45"/>
      <c r="L52" s="45"/>
      <c r="M52" s="45"/>
      <c r="N52" s="45"/>
      <c r="O52" s="45"/>
      <c r="P52" s="45"/>
      <c r="Q52" s="45"/>
      <c r="R52" s="45"/>
      <c r="S52" s="45"/>
      <c r="T52" s="45"/>
      <c r="U52" s="45"/>
      <c r="V52" s="46"/>
    </row>
  </sheetData>
  <mergeCells count="23">
    <mergeCell ref="D32:D33"/>
    <mergeCell ref="V17:V20"/>
    <mergeCell ref="H18:S19"/>
    <mergeCell ref="D19:D20"/>
    <mergeCell ref="E19:E20"/>
    <mergeCell ref="F19:F20"/>
    <mergeCell ref="D21:D22"/>
    <mergeCell ref="A8:U8"/>
    <mergeCell ref="A9:U9"/>
    <mergeCell ref="A11:B11"/>
    <mergeCell ref="A17:A20"/>
    <mergeCell ref="B17:B20"/>
    <mergeCell ref="C17:C20"/>
    <mergeCell ref="D17:F18"/>
    <mergeCell ref="G17:G20"/>
    <mergeCell ref="T17:T20"/>
    <mergeCell ref="U17:U20"/>
    <mergeCell ref="A2:D5"/>
    <mergeCell ref="E2:U5"/>
    <mergeCell ref="V2:W2"/>
    <mergeCell ref="V3:W3"/>
    <mergeCell ref="V4:W4"/>
    <mergeCell ref="V5:W5"/>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showGridLines="0" topLeftCell="G12" zoomScale="41" zoomScaleNormal="41" workbookViewId="0">
      <selection activeCell="S21" sqref="S21:S35"/>
    </sheetView>
  </sheetViews>
  <sheetFormatPr baseColWidth="10" defaultColWidth="4.28515625" defaultRowHeight="12.75" x14ac:dyDescent="0.2"/>
  <cols>
    <col min="1" max="1" width="74.42578125" style="1" bestFit="1" customWidth="1"/>
    <col min="2" max="2" width="58.28515625" style="2" customWidth="1"/>
    <col min="3" max="3" width="85.7109375" style="2" customWidth="1"/>
    <col min="4" max="4" width="54.7109375" style="1" customWidth="1"/>
    <col min="5" max="20" width="17.7109375" style="1" customWidth="1"/>
    <col min="21" max="21" width="49.140625" style="1" customWidth="1"/>
    <col min="22" max="22" width="28.28515625" style="3" customWidth="1"/>
    <col min="23" max="16384" width="4.28515625" style="1"/>
  </cols>
  <sheetData>
    <row r="1" spans="1:23" ht="13.5" thickBot="1" x14ac:dyDescent="0.25"/>
    <row r="2" spans="1:23" ht="30.75" customHeight="1" x14ac:dyDescent="0.2">
      <c r="A2" s="166"/>
      <c r="B2" s="167"/>
      <c r="C2" s="167"/>
      <c r="D2" s="168"/>
      <c r="E2" s="175" t="s">
        <v>13</v>
      </c>
      <c r="F2" s="176"/>
      <c r="G2" s="176"/>
      <c r="H2" s="176"/>
      <c r="I2" s="176"/>
      <c r="J2" s="176"/>
      <c r="K2" s="176"/>
      <c r="L2" s="176"/>
      <c r="M2" s="176"/>
      <c r="N2" s="176"/>
      <c r="O2" s="176"/>
      <c r="P2" s="176"/>
      <c r="Q2" s="176"/>
      <c r="R2" s="176"/>
      <c r="S2" s="176"/>
      <c r="T2" s="176"/>
      <c r="U2" s="177"/>
      <c r="V2" s="184" t="s">
        <v>22</v>
      </c>
      <c r="W2" s="185"/>
    </row>
    <row r="3" spans="1:23" ht="16.5" customHeight="1" x14ac:dyDescent="0.2">
      <c r="A3" s="169"/>
      <c r="B3" s="170"/>
      <c r="C3" s="170"/>
      <c r="D3" s="171"/>
      <c r="E3" s="178"/>
      <c r="F3" s="179"/>
      <c r="G3" s="179"/>
      <c r="H3" s="179"/>
      <c r="I3" s="179"/>
      <c r="J3" s="179"/>
      <c r="K3" s="179"/>
      <c r="L3" s="179"/>
      <c r="M3" s="179"/>
      <c r="N3" s="179"/>
      <c r="O3" s="179"/>
      <c r="P3" s="179"/>
      <c r="Q3" s="179"/>
      <c r="R3" s="179"/>
      <c r="S3" s="179"/>
      <c r="T3" s="179"/>
      <c r="U3" s="180"/>
      <c r="V3" s="186" t="s">
        <v>15</v>
      </c>
      <c r="W3" s="187"/>
    </row>
    <row r="4" spans="1:23" ht="15.75" customHeight="1" x14ac:dyDescent="0.2">
      <c r="A4" s="169"/>
      <c r="B4" s="170"/>
      <c r="C4" s="170"/>
      <c r="D4" s="171"/>
      <c r="E4" s="178"/>
      <c r="F4" s="179"/>
      <c r="G4" s="179"/>
      <c r="H4" s="179"/>
      <c r="I4" s="179"/>
      <c r="J4" s="179"/>
      <c r="K4" s="179"/>
      <c r="L4" s="179"/>
      <c r="M4" s="179"/>
      <c r="N4" s="179"/>
      <c r="O4" s="179"/>
      <c r="P4" s="179"/>
      <c r="Q4" s="179"/>
      <c r="R4" s="179"/>
      <c r="S4" s="179"/>
      <c r="T4" s="179"/>
      <c r="U4" s="180"/>
      <c r="V4" s="186" t="s">
        <v>16</v>
      </c>
      <c r="W4" s="187"/>
    </row>
    <row r="5" spans="1:23" ht="30" customHeight="1" thickBot="1" x14ac:dyDescent="0.25">
      <c r="A5" s="172"/>
      <c r="B5" s="173"/>
      <c r="C5" s="173"/>
      <c r="D5" s="174"/>
      <c r="E5" s="181"/>
      <c r="F5" s="182"/>
      <c r="G5" s="182"/>
      <c r="H5" s="182"/>
      <c r="I5" s="182"/>
      <c r="J5" s="182"/>
      <c r="K5" s="182"/>
      <c r="L5" s="182"/>
      <c r="M5" s="182"/>
      <c r="N5" s="182"/>
      <c r="O5" s="182"/>
      <c r="P5" s="182"/>
      <c r="Q5" s="182"/>
      <c r="R5" s="182"/>
      <c r="S5" s="182"/>
      <c r="T5" s="182"/>
      <c r="U5" s="183"/>
      <c r="V5" s="188" t="s">
        <v>17</v>
      </c>
      <c r="W5" s="189"/>
    </row>
    <row r="6" spans="1:23" ht="27.75" x14ac:dyDescent="0.4">
      <c r="B6" s="4"/>
      <c r="C6" s="4"/>
      <c r="D6" s="5"/>
      <c r="E6" s="6"/>
      <c r="F6" s="6"/>
      <c r="G6" s="6"/>
      <c r="H6" s="7"/>
      <c r="I6" s="7"/>
      <c r="J6" s="7"/>
      <c r="K6" s="7"/>
      <c r="L6" s="7"/>
      <c r="O6" s="8"/>
      <c r="P6" s="8"/>
      <c r="Q6" s="8"/>
      <c r="R6" s="8"/>
      <c r="S6" s="8"/>
      <c r="T6" s="8"/>
      <c r="U6" s="7"/>
    </row>
    <row r="7" spans="1:23" ht="30.75" x14ac:dyDescent="0.2">
      <c r="B7" s="1"/>
      <c r="C7" s="1"/>
      <c r="D7" s="9"/>
      <c r="E7" s="9"/>
      <c r="F7" s="9"/>
      <c r="G7" s="10"/>
      <c r="H7" s="11"/>
      <c r="I7" s="11"/>
      <c r="J7" s="11"/>
      <c r="K7" s="11"/>
      <c r="L7" s="11"/>
      <c r="M7" s="11"/>
      <c r="N7" s="11"/>
      <c r="O7" s="11"/>
      <c r="P7" s="11"/>
      <c r="Q7" s="11"/>
      <c r="R7" s="11"/>
      <c r="S7" s="11"/>
      <c r="T7" s="11"/>
      <c r="U7" s="11"/>
    </row>
    <row r="8" spans="1:23" ht="30.75" x14ac:dyDescent="0.2">
      <c r="A8" s="154" t="s">
        <v>23</v>
      </c>
      <c r="B8" s="154"/>
      <c r="C8" s="154"/>
      <c r="D8" s="154"/>
      <c r="E8" s="154"/>
      <c r="F8" s="154"/>
      <c r="G8" s="154"/>
      <c r="H8" s="154"/>
      <c r="I8" s="154"/>
      <c r="J8" s="154"/>
      <c r="K8" s="154"/>
      <c r="L8" s="154"/>
      <c r="M8" s="154"/>
      <c r="N8" s="154"/>
      <c r="O8" s="154"/>
      <c r="P8" s="154"/>
      <c r="Q8" s="154"/>
      <c r="R8" s="154"/>
      <c r="S8" s="154"/>
      <c r="T8" s="154"/>
      <c r="U8" s="154"/>
    </row>
    <row r="9" spans="1:23" ht="132.75" customHeight="1" x14ac:dyDescent="0.2">
      <c r="A9" s="155" t="s">
        <v>74</v>
      </c>
      <c r="B9" s="154"/>
      <c r="C9" s="154"/>
      <c r="D9" s="154"/>
      <c r="E9" s="154"/>
      <c r="F9" s="154"/>
      <c r="G9" s="154"/>
      <c r="H9" s="154"/>
      <c r="I9" s="154"/>
      <c r="J9" s="154"/>
      <c r="K9" s="154"/>
      <c r="L9" s="154"/>
      <c r="M9" s="154"/>
      <c r="N9" s="154"/>
      <c r="O9" s="154"/>
      <c r="P9" s="154"/>
      <c r="Q9" s="154"/>
      <c r="R9" s="154"/>
      <c r="S9" s="154"/>
      <c r="T9" s="154"/>
      <c r="U9" s="154"/>
    </row>
    <row r="10" spans="1:23" ht="27.75" x14ac:dyDescent="0.2">
      <c r="B10" s="1"/>
      <c r="C10" s="1"/>
      <c r="D10" s="12"/>
      <c r="E10" s="12"/>
      <c r="F10" s="12"/>
      <c r="G10" s="12"/>
      <c r="H10" s="12"/>
      <c r="I10" s="12"/>
      <c r="J10" s="12"/>
      <c r="K10" s="12"/>
      <c r="L10" s="12"/>
      <c r="M10" s="12"/>
      <c r="N10" s="12"/>
      <c r="O10" s="12"/>
      <c r="P10" s="12"/>
      <c r="Q10" s="12"/>
      <c r="R10" s="12"/>
      <c r="S10" s="12"/>
      <c r="T10" s="12"/>
      <c r="U10" s="13"/>
    </row>
    <row r="11" spans="1:23" ht="27.75" x14ac:dyDescent="0.2">
      <c r="A11" s="156" t="s">
        <v>53</v>
      </c>
      <c r="B11" s="156"/>
      <c r="C11" s="14"/>
      <c r="D11" s="12"/>
      <c r="E11" s="12"/>
      <c r="F11" s="12"/>
      <c r="G11" s="12"/>
      <c r="I11" s="12"/>
      <c r="J11" s="12"/>
      <c r="K11" s="12"/>
      <c r="L11" s="12"/>
      <c r="M11" s="12"/>
      <c r="N11" s="12"/>
      <c r="O11" s="12"/>
      <c r="P11" s="12"/>
      <c r="Q11" s="12"/>
      <c r="R11" s="12"/>
      <c r="S11" s="12"/>
      <c r="T11" s="12"/>
      <c r="U11" s="13"/>
    </row>
    <row r="12" spans="1:23" ht="45.75" customHeight="1" x14ac:dyDescent="0.2">
      <c r="A12" s="15" t="s">
        <v>54</v>
      </c>
      <c r="B12" s="14" t="s">
        <v>18</v>
      </c>
      <c r="C12" s="14"/>
      <c r="D12" s="12"/>
      <c r="E12" s="12"/>
      <c r="F12" s="12"/>
      <c r="G12" s="12"/>
      <c r="H12" s="15"/>
      <c r="I12" s="12"/>
      <c r="J12" s="12"/>
      <c r="K12" s="12"/>
      <c r="L12" s="12"/>
      <c r="M12" s="12"/>
      <c r="N12" s="12"/>
      <c r="O12" s="12"/>
      <c r="P12" s="12"/>
      <c r="Q12" s="12"/>
      <c r="R12" s="12"/>
      <c r="S12" s="12"/>
      <c r="T12" s="12"/>
      <c r="U12" s="13"/>
    </row>
    <row r="13" spans="1:23" ht="19.5" customHeight="1" x14ac:dyDescent="0.2"/>
    <row r="14" spans="1:23" ht="20.100000000000001" customHeight="1" x14ac:dyDescent="0.2">
      <c r="B14" s="16" t="s">
        <v>0</v>
      </c>
      <c r="C14" s="16"/>
      <c r="D14" s="16"/>
      <c r="E14" s="16"/>
      <c r="F14" s="16"/>
      <c r="G14" s="16"/>
      <c r="H14" s="16"/>
      <c r="I14" s="16"/>
      <c r="J14" s="16"/>
      <c r="K14" s="16"/>
      <c r="L14" s="16"/>
      <c r="M14" s="16"/>
      <c r="N14" s="16"/>
      <c r="O14" s="16"/>
      <c r="P14" s="16"/>
      <c r="Q14" s="16"/>
      <c r="R14" s="16"/>
      <c r="S14" s="16"/>
      <c r="T14" s="16"/>
      <c r="U14" s="16"/>
    </row>
    <row r="15" spans="1:23" ht="20.100000000000001" customHeight="1" x14ac:dyDescent="0.2">
      <c r="B15" s="16" t="s">
        <v>0</v>
      </c>
      <c r="C15" s="16"/>
      <c r="D15" s="16"/>
      <c r="E15" s="16"/>
      <c r="F15" s="16"/>
      <c r="G15" s="16"/>
      <c r="H15" s="16"/>
      <c r="I15" s="16"/>
      <c r="J15" s="16"/>
      <c r="K15" s="16"/>
      <c r="L15" s="16"/>
      <c r="M15" s="16"/>
      <c r="N15" s="16"/>
      <c r="O15" s="16"/>
      <c r="P15" s="16"/>
      <c r="Q15" s="16"/>
      <c r="R15" s="16"/>
      <c r="S15" s="16"/>
      <c r="T15" s="16"/>
      <c r="U15" s="16"/>
    </row>
    <row r="16" spans="1:23" ht="20.100000000000001" customHeight="1" x14ac:dyDescent="0.2">
      <c r="B16" s="16"/>
      <c r="C16" s="16"/>
      <c r="D16" s="16"/>
      <c r="E16" s="16"/>
      <c r="F16" s="16"/>
      <c r="G16" s="16"/>
      <c r="H16" s="16"/>
      <c r="I16" s="16"/>
      <c r="J16" s="16"/>
      <c r="K16" s="16"/>
      <c r="L16" s="16"/>
      <c r="M16" s="16"/>
      <c r="N16" s="16"/>
      <c r="O16" s="16"/>
      <c r="P16" s="16"/>
      <c r="Q16" s="16"/>
      <c r="R16" s="16"/>
      <c r="S16" s="16"/>
      <c r="T16" s="16"/>
      <c r="U16" s="16"/>
    </row>
    <row r="17" spans="1:22" ht="20.100000000000001" customHeight="1" x14ac:dyDescent="0.2">
      <c r="A17" s="144" t="s">
        <v>1</v>
      </c>
      <c r="B17" s="144" t="s">
        <v>2</v>
      </c>
      <c r="C17" s="157" t="s">
        <v>6</v>
      </c>
      <c r="D17" s="159" t="s">
        <v>12</v>
      </c>
      <c r="E17" s="160"/>
      <c r="F17" s="161"/>
      <c r="G17" s="165" t="s">
        <v>3</v>
      </c>
      <c r="H17" s="17"/>
      <c r="I17" s="17"/>
      <c r="J17" s="17"/>
      <c r="K17" s="17"/>
      <c r="L17" s="17"/>
      <c r="M17" s="17"/>
      <c r="N17" s="17"/>
      <c r="O17" s="17"/>
      <c r="P17" s="17"/>
      <c r="Q17" s="17"/>
      <c r="R17" s="17"/>
      <c r="S17" s="17"/>
      <c r="T17" s="144" t="s">
        <v>4</v>
      </c>
      <c r="U17" s="157" t="s">
        <v>5</v>
      </c>
      <c r="V17" s="144" t="s">
        <v>7</v>
      </c>
    </row>
    <row r="18" spans="1:22" s="18" customFormat="1" ht="15" customHeight="1" x14ac:dyDescent="0.25">
      <c r="A18" s="144"/>
      <c r="B18" s="144"/>
      <c r="C18" s="158"/>
      <c r="D18" s="162"/>
      <c r="E18" s="163"/>
      <c r="F18" s="164"/>
      <c r="G18" s="165"/>
      <c r="H18" s="145" t="s">
        <v>8</v>
      </c>
      <c r="I18" s="146"/>
      <c r="J18" s="146"/>
      <c r="K18" s="146"/>
      <c r="L18" s="146"/>
      <c r="M18" s="146"/>
      <c r="N18" s="146"/>
      <c r="O18" s="146"/>
      <c r="P18" s="146"/>
      <c r="Q18" s="146"/>
      <c r="R18" s="146"/>
      <c r="S18" s="147"/>
      <c r="T18" s="144"/>
      <c r="U18" s="158"/>
      <c r="V18" s="144"/>
    </row>
    <row r="19" spans="1:22" s="18" customFormat="1" ht="18" customHeight="1" x14ac:dyDescent="0.25">
      <c r="A19" s="144"/>
      <c r="B19" s="144"/>
      <c r="C19" s="158"/>
      <c r="D19" s="151" t="s">
        <v>9</v>
      </c>
      <c r="E19" s="151" t="s">
        <v>10</v>
      </c>
      <c r="F19" s="151" t="s">
        <v>11</v>
      </c>
      <c r="G19" s="165"/>
      <c r="H19" s="148"/>
      <c r="I19" s="149"/>
      <c r="J19" s="149"/>
      <c r="K19" s="149"/>
      <c r="L19" s="149"/>
      <c r="M19" s="149"/>
      <c r="N19" s="149"/>
      <c r="O19" s="149"/>
      <c r="P19" s="149"/>
      <c r="Q19" s="149"/>
      <c r="R19" s="149"/>
      <c r="S19" s="150"/>
      <c r="T19" s="144"/>
      <c r="U19" s="158"/>
      <c r="V19" s="144"/>
    </row>
    <row r="20" spans="1:22" s="19" customFormat="1" ht="44.65" customHeight="1" thickBot="1" x14ac:dyDescent="0.4">
      <c r="A20" s="144"/>
      <c r="B20" s="157"/>
      <c r="C20" s="158"/>
      <c r="D20" s="152"/>
      <c r="E20" s="153"/>
      <c r="F20" s="152"/>
      <c r="G20" s="165"/>
      <c r="H20" s="58">
        <v>45658</v>
      </c>
      <c r="I20" s="58">
        <v>45689</v>
      </c>
      <c r="J20" s="58">
        <v>45717</v>
      </c>
      <c r="K20" s="58">
        <v>45748</v>
      </c>
      <c r="L20" s="58">
        <v>45778</v>
      </c>
      <c r="M20" s="58">
        <v>45809</v>
      </c>
      <c r="N20" s="58">
        <v>45839</v>
      </c>
      <c r="O20" s="58">
        <v>45870</v>
      </c>
      <c r="P20" s="58">
        <v>45901</v>
      </c>
      <c r="Q20" s="58">
        <v>45931</v>
      </c>
      <c r="R20" s="58">
        <v>45962</v>
      </c>
      <c r="S20" s="58">
        <v>45992</v>
      </c>
      <c r="T20" s="144"/>
      <c r="U20" s="158"/>
      <c r="V20" s="144"/>
    </row>
    <row r="21" spans="1:22" s="26" customFormat="1" ht="105.75" customHeight="1" thickBot="1" x14ac:dyDescent="0.4">
      <c r="A21" s="20">
        <v>1</v>
      </c>
      <c r="B21" s="21" t="s">
        <v>24</v>
      </c>
      <c r="C21" s="22" t="s">
        <v>58</v>
      </c>
      <c r="D21" s="142" t="s">
        <v>57</v>
      </c>
      <c r="E21" s="23" t="s">
        <v>20</v>
      </c>
      <c r="F21" s="32" t="s">
        <v>76</v>
      </c>
      <c r="G21" s="51" t="s">
        <v>14</v>
      </c>
      <c r="H21" s="52">
        <v>0.91759999999999997</v>
      </c>
      <c r="I21" s="52">
        <v>0.94520000000000004</v>
      </c>
      <c r="J21" s="52">
        <v>0.7863</v>
      </c>
      <c r="K21" s="52">
        <v>0.95789999999999997</v>
      </c>
      <c r="L21" s="52">
        <v>0.95960000000000001</v>
      </c>
      <c r="M21" s="52">
        <v>0.92700000000000005</v>
      </c>
      <c r="N21" s="52">
        <v>0.83330000000000004</v>
      </c>
      <c r="O21" s="52">
        <v>0.94799999999999995</v>
      </c>
      <c r="P21" s="52">
        <v>0.80069999999999997</v>
      </c>
      <c r="Q21" s="52">
        <v>0.81</v>
      </c>
      <c r="R21" s="52">
        <v>0.7</v>
      </c>
      <c r="S21" s="52">
        <v>0.89</v>
      </c>
      <c r="T21" s="53">
        <f>AVERAGE(H21:S21)</f>
        <v>0.87296666666666656</v>
      </c>
      <c r="U21" s="24"/>
      <c r="V21" s="25" t="s">
        <v>55</v>
      </c>
    </row>
    <row r="22" spans="1:22" s="26" customFormat="1" ht="105.75" customHeight="1" thickBot="1" x14ac:dyDescent="0.4">
      <c r="A22" s="20">
        <v>2</v>
      </c>
      <c r="B22" s="21" t="s">
        <v>25</v>
      </c>
      <c r="C22" s="22" t="s">
        <v>59</v>
      </c>
      <c r="D22" s="143"/>
      <c r="E22" s="27" t="s">
        <v>47</v>
      </c>
      <c r="F22" s="54" t="s">
        <v>46</v>
      </c>
      <c r="G22" s="51" t="s">
        <v>14</v>
      </c>
      <c r="H22" s="52">
        <v>0.92659999999999998</v>
      </c>
      <c r="I22" s="52">
        <v>0.95350000000000001</v>
      </c>
      <c r="J22" s="52">
        <v>0.72070000000000001</v>
      </c>
      <c r="K22" s="52">
        <v>0.91069999999999995</v>
      </c>
      <c r="L22" s="52">
        <v>0.96089999999999998</v>
      </c>
      <c r="M22" s="52">
        <v>0.8528</v>
      </c>
      <c r="N22" s="52">
        <v>0.73709999999999998</v>
      </c>
      <c r="O22" s="52">
        <v>0.93410000000000004</v>
      </c>
      <c r="P22" s="52">
        <v>0.79500000000000004</v>
      </c>
      <c r="Q22" s="52">
        <v>0.82609999999999995</v>
      </c>
      <c r="R22" s="52">
        <v>0.82950000000000002</v>
      </c>
      <c r="S22" s="52">
        <v>0.95</v>
      </c>
      <c r="T22" s="53">
        <f>AVERAGE(H22:S22)</f>
        <v>0.8664166666666665</v>
      </c>
      <c r="U22" s="24"/>
      <c r="V22" s="25" t="s">
        <v>55</v>
      </c>
    </row>
    <row r="23" spans="1:22" s="26" customFormat="1" ht="136.5" customHeight="1" thickBot="1" x14ac:dyDescent="0.4">
      <c r="A23" s="20">
        <v>3</v>
      </c>
      <c r="B23" s="21" t="s">
        <v>56</v>
      </c>
      <c r="C23" s="22" t="s">
        <v>38</v>
      </c>
      <c r="D23" s="28" t="s">
        <v>69</v>
      </c>
      <c r="E23" s="27" t="s">
        <v>47</v>
      </c>
      <c r="F23" s="54" t="s">
        <v>20</v>
      </c>
      <c r="G23" s="51" t="s">
        <v>14</v>
      </c>
      <c r="H23" s="52">
        <v>0.95579999999999998</v>
      </c>
      <c r="I23" s="52">
        <v>0.97150000000000003</v>
      </c>
      <c r="J23" s="52">
        <v>0.94669999999999999</v>
      </c>
      <c r="K23" s="52">
        <v>0.97160000000000002</v>
      </c>
      <c r="L23" s="52">
        <v>0.97219999999999995</v>
      </c>
      <c r="M23" s="52">
        <v>0.95509999999999995</v>
      </c>
      <c r="N23" s="52">
        <v>0.9597</v>
      </c>
      <c r="O23" s="52">
        <v>0.97219</v>
      </c>
      <c r="P23" s="52">
        <v>0.94899999999999995</v>
      </c>
      <c r="Q23" s="52">
        <v>0.95</v>
      </c>
      <c r="R23" s="52">
        <v>0.92679999999999996</v>
      </c>
      <c r="S23" s="52" t="s">
        <v>82</v>
      </c>
      <c r="T23" s="53">
        <f>AVERAGE(H23:S23)</f>
        <v>0.9573263636363637</v>
      </c>
      <c r="U23" s="24"/>
      <c r="V23" s="25" t="s">
        <v>55</v>
      </c>
    </row>
    <row r="24" spans="1:22" s="26" customFormat="1" ht="105.75" customHeight="1" thickBot="1" x14ac:dyDescent="0.4">
      <c r="A24" s="20">
        <v>4</v>
      </c>
      <c r="B24" s="21" t="s">
        <v>26</v>
      </c>
      <c r="C24" s="22" t="s">
        <v>39</v>
      </c>
      <c r="D24" s="28" t="s">
        <v>57</v>
      </c>
      <c r="E24" s="27" t="s">
        <v>77</v>
      </c>
      <c r="F24" s="32" t="s">
        <v>78</v>
      </c>
      <c r="G24" s="51" t="s">
        <v>14</v>
      </c>
      <c r="H24" s="52">
        <v>2.3400000000000001E-2</v>
      </c>
      <c r="I24" s="52">
        <v>2.92E-2</v>
      </c>
      <c r="J24" s="52">
        <v>0.1971</v>
      </c>
      <c r="K24" s="52">
        <v>1.9900000000000001E-2</v>
      </c>
      <c r="L24" s="52">
        <v>1.0699999999999999E-2</v>
      </c>
      <c r="M24" s="52">
        <v>6.4000000000000001E-2</v>
      </c>
      <c r="N24" s="52">
        <v>0.1235</v>
      </c>
      <c r="O24" s="52">
        <v>6.5799999999999997E-2</v>
      </c>
      <c r="P24" s="52">
        <v>0.2344</v>
      </c>
      <c r="Q24" s="52">
        <v>0.1739</v>
      </c>
      <c r="R24" s="52">
        <v>0.17050000000000001</v>
      </c>
      <c r="S24" s="52" t="s">
        <v>82</v>
      </c>
      <c r="T24" s="53">
        <f>AVERAGE(H24:S24)</f>
        <v>0.10112727272727273</v>
      </c>
      <c r="U24" s="24"/>
      <c r="V24" s="25" t="s">
        <v>55</v>
      </c>
    </row>
    <row r="25" spans="1:22" s="26" customFormat="1" ht="105.75" customHeight="1" thickBot="1" x14ac:dyDescent="0.4">
      <c r="A25" s="20">
        <v>5</v>
      </c>
      <c r="B25" s="21" t="s">
        <v>27</v>
      </c>
      <c r="C25" s="29" t="s">
        <v>40</v>
      </c>
      <c r="D25" s="28" t="s">
        <v>60</v>
      </c>
      <c r="E25" s="27" t="s">
        <v>20</v>
      </c>
      <c r="F25" s="51" t="s">
        <v>14</v>
      </c>
      <c r="G25" s="51" t="s">
        <v>14</v>
      </c>
      <c r="H25" s="63"/>
      <c r="I25" s="63"/>
      <c r="J25" s="63"/>
      <c r="K25" s="63"/>
      <c r="L25" s="63"/>
      <c r="M25" s="63"/>
      <c r="N25" s="63"/>
      <c r="O25" s="63"/>
      <c r="P25" s="63"/>
      <c r="Q25" s="52"/>
      <c r="R25" s="52"/>
      <c r="S25" s="52" t="s">
        <v>82</v>
      </c>
      <c r="T25" s="53" t="e">
        <f>AVERAGE(H25:S25)</f>
        <v>#DIV/0!</v>
      </c>
      <c r="U25" s="24"/>
      <c r="V25" s="25" t="s">
        <v>55</v>
      </c>
    </row>
    <row r="26" spans="1:22" s="33" customFormat="1" ht="129.75" customHeight="1" thickBot="1" x14ac:dyDescent="0.3">
      <c r="A26" s="20">
        <v>6</v>
      </c>
      <c r="B26" s="21" t="s">
        <v>28</v>
      </c>
      <c r="C26" s="30" t="s">
        <v>72</v>
      </c>
      <c r="D26" s="28" t="s">
        <v>61</v>
      </c>
      <c r="E26" s="31" t="s">
        <v>48</v>
      </c>
      <c r="F26" s="32" t="s">
        <v>79</v>
      </c>
      <c r="G26" s="51" t="s">
        <v>14</v>
      </c>
      <c r="H26" s="63">
        <v>198</v>
      </c>
      <c r="I26" s="63">
        <v>252</v>
      </c>
      <c r="J26" s="63">
        <v>193</v>
      </c>
      <c r="K26" s="63">
        <v>187</v>
      </c>
      <c r="L26" s="63">
        <v>177</v>
      </c>
      <c r="M26" s="63">
        <v>212</v>
      </c>
      <c r="N26" s="63">
        <v>221</v>
      </c>
      <c r="O26" s="63">
        <v>193</v>
      </c>
      <c r="P26" s="63">
        <v>206</v>
      </c>
      <c r="Q26" s="55">
        <v>205</v>
      </c>
      <c r="R26" s="55">
        <v>210</v>
      </c>
      <c r="S26" s="55">
        <v>227</v>
      </c>
      <c r="T26" s="56">
        <f t="shared" ref="T26:T35" si="0">AVERAGE(H26:S26)</f>
        <v>206.75</v>
      </c>
      <c r="U26" s="24"/>
      <c r="V26" s="25" t="s">
        <v>55</v>
      </c>
    </row>
    <row r="27" spans="1:22" s="33" customFormat="1" ht="117" customHeight="1" thickBot="1" x14ac:dyDescent="0.3">
      <c r="A27" s="20">
        <v>7</v>
      </c>
      <c r="B27" s="21" t="s">
        <v>29</v>
      </c>
      <c r="C27" s="34"/>
      <c r="D27" s="28" t="s">
        <v>62</v>
      </c>
      <c r="E27" s="23" t="s">
        <v>50</v>
      </c>
      <c r="F27" s="32" t="s">
        <v>49</v>
      </c>
      <c r="G27" s="51" t="s">
        <v>14</v>
      </c>
      <c r="H27" s="55">
        <v>10.5</v>
      </c>
      <c r="I27" s="55">
        <v>8.5</v>
      </c>
      <c r="J27" s="55">
        <v>13.2</v>
      </c>
      <c r="K27" s="55">
        <v>9.58</v>
      </c>
      <c r="L27" s="55">
        <v>8.75</v>
      </c>
      <c r="M27" s="55">
        <v>10.75</v>
      </c>
      <c r="N27" s="55">
        <v>9.5</v>
      </c>
      <c r="O27" s="55">
        <v>8.1999999999999993</v>
      </c>
      <c r="P27" s="55">
        <v>11.2</v>
      </c>
      <c r="Q27" s="55">
        <v>23</v>
      </c>
      <c r="R27" s="55">
        <v>15</v>
      </c>
      <c r="S27" s="55">
        <v>6</v>
      </c>
      <c r="T27" s="56">
        <f t="shared" si="0"/>
        <v>11.181666666666667</v>
      </c>
      <c r="U27" s="24"/>
      <c r="V27" s="25" t="s">
        <v>55</v>
      </c>
    </row>
    <row r="28" spans="1:22" s="33" customFormat="1" ht="109.5" customHeight="1" thickBot="1" x14ac:dyDescent="0.3">
      <c r="A28" s="20">
        <v>9</v>
      </c>
      <c r="B28" s="21" t="s">
        <v>30</v>
      </c>
      <c r="C28" s="22" t="s">
        <v>73</v>
      </c>
      <c r="D28" s="35" t="s">
        <v>63</v>
      </c>
      <c r="E28" s="27" t="s">
        <v>20</v>
      </c>
      <c r="F28" s="54" t="s">
        <v>21</v>
      </c>
      <c r="G28" s="51" t="s">
        <v>14</v>
      </c>
      <c r="H28" s="52">
        <v>0.94</v>
      </c>
      <c r="I28" s="52">
        <v>0.89</v>
      </c>
      <c r="J28" s="52">
        <v>0.92</v>
      </c>
      <c r="K28" s="52">
        <v>0.97</v>
      </c>
      <c r="L28" s="52">
        <v>0.95</v>
      </c>
      <c r="M28" s="52">
        <v>0.87</v>
      </c>
      <c r="N28" s="52">
        <v>0.9</v>
      </c>
      <c r="O28" s="52">
        <v>0.94</v>
      </c>
      <c r="P28" s="52">
        <v>0.83</v>
      </c>
      <c r="Q28" s="52">
        <v>0.91349999999999998</v>
      </c>
      <c r="R28" s="52">
        <v>0.92</v>
      </c>
      <c r="S28" s="52" t="s">
        <v>82</v>
      </c>
      <c r="T28" s="53">
        <f t="shared" si="0"/>
        <v>0.91304545454545449</v>
      </c>
      <c r="U28" s="24"/>
      <c r="V28" s="25" t="s">
        <v>55</v>
      </c>
    </row>
    <row r="29" spans="1:22" s="33" customFormat="1" ht="124.5" customHeight="1" thickBot="1" x14ac:dyDescent="0.3">
      <c r="A29" s="20">
        <v>10</v>
      </c>
      <c r="B29" s="21" t="s">
        <v>31</v>
      </c>
      <c r="C29" s="29" t="s">
        <v>41</v>
      </c>
      <c r="D29" s="28" t="s">
        <v>64</v>
      </c>
      <c r="E29" s="36">
        <v>3.472222222222222E-3</v>
      </c>
      <c r="F29" s="51" t="s">
        <v>14</v>
      </c>
      <c r="G29" s="51" t="s">
        <v>14</v>
      </c>
      <c r="H29" s="63" t="s">
        <v>14</v>
      </c>
      <c r="I29" s="63" t="s">
        <v>14</v>
      </c>
      <c r="J29" s="63" t="s">
        <v>14</v>
      </c>
      <c r="K29" s="63" t="s">
        <v>14</v>
      </c>
      <c r="L29" s="63" t="s">
        <v>14</v>
      </c>
      <c r="M29" s="63" t="s">
        <v>14</v>
      </c>
      <c r="N29" s="60">
        <v>8.4143518518518517E-3</v>
      </c>
      <c r="O29" s="60">
        <v>1.3935185185185184E-2</v>
      </c>
      <c r="P29" s="60">
        <v>7.719907407407408E-3</v>
      </c>
      <c r="Q29" s="60">
        <v>1.2280092592592592E-2</v>
      </c>
      <c r="R29" s="60">
        <v>5.7094907407407407E-2</v>
      </c>
      <c r="S29" s="52" t="s">
        <v>82</v>
      </c>
      <c r="T29" s="53">
        <f t="shared" si="0"/>
        <v>1.988888888888889E-2</v>
      </c>
      <c r="U29" s="24"/>
      <c r="V29" s="25" t="s">
        <v>55</v>
      </c>
    </row>
    <row r="30" spans="1:22" s="33" customFormat="1" ht="131.25" customHeight="1" thickBot="1" x14ac:dyDescent="0.3">
      <c r="A30" s="37">
        <v>11</v>
      </c>
      <c r="B30" s="38" t="s">
        <v>32</v>
      </c>
      <c r="C30" s="29" t="s">
        <v>42</v>
      </c>
      <c r="D30" s="28" t="s">
        <v>65</v>
      </c>
      <c r="E30" s="36">
        <v>2.0833333333333332E-2</v>
      </c>
      <c r="F30" s="51" t="s">
        <v>14</v>
      </c>
      <c r="G30" s="51" t="s">
        <v>14</v>
      </c>
      <c r="H30" s="63" t="s">
        <v>14</v>
      </c>
      <c r="I30" s="63" t="s">
        <v>14</v>
      </c>
      <c r="J30" s="63" t="s">
        <v>14</v>
      </c>
      <c r="K30" s="63" t="s">
        <v>14</v>
      </c>
      <c r="L30" s="63" t="s">
        <v>14</v>
      </c>
      <c r="M30" s="63" t="s">
        <v>14</v>
      </c>
      <c r="N30" s="60">
        <v>5.4733796296296294E-2</v>
      </c>
      <c r="O30" s="60">
        <v>4.2881944444444438E-2</v>
      </c>
      <c r="P30" s="60">
        <v>4.1319444444444443E-2</v>
      </c>
      <c r="Q30" s="60">
        <v>4.4571759259259262E-2</v>
      </c>
      <c r="R30" s="60">
        <v>5.858796296296296E-2</v>
      </c>
      <c r="S30" s="52" t="s">
        <v>82</v>
      </c>
      <c r="T30" s="53">
        <f t="shared" si="0"/>
        <v>4.841898148148148E-2</v>
      </c>
      <c r="U30" s="39"/>
      <c r="V30" s="25" t="s">
        <v>55</v>
      </c>
    </row>
    <row r="31" spans="1:22" s="33" customFormat="1" ht="148.5" customHeight="1" thickBot="1" x14ac:dyDescent="0.3">
      <c r="A31" s="37">
        <v>12</v>
      </c>
      <c r="B31" s="38" t="s">
        <v>33</v>
      </c>
      <c r="C31" s="29" t="s">
        <v>43</v>
      </c>
      <c r="D31" s="142" t="s">
        <v>66</v>
      </c>
      <c r="E31" s="27" t="s">
        <v>51</v>
      </c>
      <c r="F31" s="51" t="s">
        <v>14</v>
      </c>
      <c r="G31" s="51" t="s">
        <v>14</v>
      </c>
      <c r="H31" s="52">
        <v>0.41289999999999999</v>
      </c>
      <c r="I31" s="52">
        <v>0.45329999999999998</v>
      </c>
      <c r="J31" s="52">
        <v>0.48830000000000001</v>
      </c>
      <c r="K31" s="52">
        <v>0.59950000000000003</v>
      </c>
      <c r="L31" s="52">
        <v>0.57740000000000002</v>
      </c>
      <c r="M31" s="52">
        <v>0.66210000000000002</v>
      </c>
      <c r="N31" s="52">
        <v>0.88200000000000001</v>
      </c>
      <c r="O31" s="52">
        <v>0.72670000000000001</v>
      </c>
      <c r="P31" s="52">
        <v>0.64400000000000002</v>
      </c>
      <c r="Q31" s="52">
        <v>0.61980000000000002</v>
      </c>
      <c r="R31" s="52">
        <v>0.78149999999999997</v>
      </c>
      <c r="S31" s="52">
        <v>0.83809999999999996</v>
      </c>
      <c r="T31" s="53">
        <f t="shared" si="0"/>
        <v>0.64046666666666663</v>
      </c>
      <c r="U31" s="39"/>
      <c r="V31" s="25" t="s">
        <v>55</v>
      </c>
    </row>
    <row r="32" spans="1:22" s="33" customFormat="1" ht="96.75" customHeight="1" thickBot="1" x14ac:dyDescent="0.3">
      <c r="A32" s="37">
        <v>13</v>
      </c>
      <c r="B32" s="38" t="s">
        <v>34</v>
      </c>
      <c r="C32" s="22" t="s">
        <v>44</v>
      </c>
      <c r="D32" s="143"/>
      <c r="E32" s="27">
        <v>0.25</v>
      </c>
      <c r="F32" s="51" t="s">
        <v>14</v>
      </c>
      <c r="G32" s="51" t="s">
        <v>14</v>
      </c>
      <c r="H32" s="52" t="s">
        <v>14</v>
      </c>
      <c r="I32" s="52" t="s">
        <v>14</v>
      </c>
      <c r="J32" s="52" t="s">
        <v>14</v>
      </c>
      <c r="K32" s="52" t="s">
        <v>14</v>
      </c>
      <c r="L32" s="52" t="s">
        <v>14</v>
      </c>
      <c r="M32" s="52" t="s">
        <v>14</v>
      </c>
      <c r="N32" s="52" t="s">
        <v>14</v>
      </c>
      <c r="O32" s="52" t="s">
        <v>14</v>
      </c>
      <c r="P32" s="52" t="s">
        <v>14</v>
      </c>
      <c r="Q32" s="52" t="s">
        <v>14</v>
      </c>
      <c r="R32" s="52"/>
      <c r="S32" s="52" t="s">
        <v>82</v>
      </c>
      <c r="T32" s="53" t="e">
        <f t="shared" si="0"/>
        <v>#DIV/0!</v>
      </c>
      <c r="U32" s="39"/>
      <c r="V32" s="25" t="s">
        <v>55</v>
      </c>
    </row>
    <row r="33" spans="1:22" s="33" customFormat="1" ht="96.75" customHeight="1" thickBot="1" x14ac:dyDescent="0.3">
      <c r="A33" s="37">
        <v>14</v>
      </c>
      <c r="B33" s="38" t="s">
        <v>35</v>
      </c>
      <c r="C33" s="22" t="s">
        <v>45</v>
      </c>
      <c r="D33" s="28" t="s">
        <v>67</v>
      </c>
      <c r="E33" s="40"/>
      <c r="F33" s="32" t="s">
        <v>80</v>
      </c>
      <c r="G33" s="51" t="s">
        <v>14</v>
      </c>
      <c r="H33" s="63">
        <v>12</v>
      </c>
      <c r="I33" s="63">
        <v>12</v>
      </c>
      <c r="J33" s="63">
        <v>14</v>
      </c>
      <c r="K33" s="55">
        <v>13.91</v>
      </c>
      <c r="L33" s="55">
        <v>14</v>
      </c>
      <c r="M33" s="55">
        <v>11.9</v>
      </c>
      <c r="N33" s="55">
        <v>15.22</v>
      </c>
      <c r="O33" s="55">
        <v>12.19</v>
      </c>
      <c r="P33" s="55">
        <v>13.51</v>
      </c>
      <c r="Q33" s="55">
        <v>14.01</v>
      </c>
      <c r="R33" s="52"/>
      <c r="S33" s="55">
        <v>15</v>
      </c>
      <c r="T33" s="53">
        <f t="shared" si="0"/>
        <v>13.430909090909092</v>
      </c>
      <c r="U33" s="39"/>
      <c r="V33" s="25" t="s">
        <v>55</v>
      </c>
    </row>
    <row r="34" spans="1:22" s="33" customFormat="1" ht="120" customHeight="1" x14ac:dyDescent="0.25">
      <c r="A34" s="37">
        <v>15</v>
      </c>
      <c r="B34" s="38" t="s">
        <v>36</v>
      </c>
      <c r="C34" s="22" t="s">
        <v>70</v>
      </c>
      <c r="D34" s="41" t="s">
        <v>68</v>
      </c>
      <c r="E34" s="27" t="s">
        <v>19</v>
      </c>
      <c r="F34" s="32" t="s">
        <v>52</v>
      </c>
      <c r="G34" s="51" t="s">
        <v>14</v>
      </c>
      <c r="H34" s="52">
        <v>0.61499999999999999</v>
      </c>
      <c r="I34" s="52">
        <v>0.56999999999999995</v>
      </c>
      <c r="J34" s="52">
        <v>0.79</v>
      </c>
      <c r="K34" s="52">
        <v>0.746</v>
      </c>
      <c r="L34" s="52">
        <v>0.74250000000000005</v>
      </c>
      <c r="M34" s="52">
        <v>0.79749999999999999</v>
      </c>
      <c r="N34" s="52">
        <v>0.755</v>
      </c>
      <c r="O34" s="52">
        <v>0.66600000000000004</v>
      </c>
      <c r="P34" s="52">
        <v>0.73850000000000005</v>
      </c>
      <c r="Q34" s="52">
        <v>0.75660000000000005</v>
      </c>
      <c r="R34" s="52"/>
      <c r="S34" s="52">
        <v>0.94</v>
      </c>
      <c r="T34" s="53">
        <f t="shared" si="0"/>
        <v>0.73791818181818192</v>
      </c>
      <c r="U34" s="39"/>
      <c r="V34" s="25" t="s">
        <v>55</v>
      </c>
    </row>
    <row r="35" spans="1:22" s="33" customFormat="1" ht="89.45" customHeight="1" x14ac:dyDescent="0.25">
      <c r="A35" s="37">
        <v>16</v>
      </c>
      <c r="B35" s="21" t="s">
        <v>37</v>
      </c>
      <c r="C35" s="29" t="s">
        <v>71</v>
      </c>
      <c r="D35" s="28" t="s">
        <v>75</v>
      </c>
      <c r="E35" s="27" t="s">
        <v>19</v>
      </c>
      <c r="F35" s="51" t="s">
        <v>14</v>
      </c>
      <c r="G35" s="51" t="s">
        <v>14</v>
      </c>
      <c r="H35" s="52">
        <v>0.97729999999999995</v>
      </c>
      <c r="I35" s="52">
        <v>0.97660000000000002</v>
      </c>
      <c r="J35" s="52">
        <v>0.95340000000000003</v>
      </c>
      <c r="K35" s="52">
        <v>0.96120000000000005</v>
      </c>
      <c r="L35" s="52">
        <v>0.98270000000000002</v>
      </c>
      <c r="M35" s="52">
        <v>0.98099999999999998</v>
      </c>
      <c r="N35" s="52">
        <v>0.97799999999999998</v>
      </c>
      <c r="O35" s="52">
        <v>0.9718</v>
      </c>
      <c r="P35" s="52">
        <v>0.96450000000000002</v>
      </c>
      <c r="Q35" s="52">
        <v>0.96440000000000003</v>
      </c>
      <c r="R35" s="52">
        <v>0.97450000000000003</v>
      </c>
      <c r="S35" s="52">
        <v>0.95</v>
      </c>
      <c r="T35" s="57">
        <f t="shared" si="0"/>
        <v>0.96961666666666657</v>
      </c>
      <c r="U35" s="42"/>
      <c r="V35" s="25" t="s">
        <v>55</v>
      </c>
    </row>
    <row r="36" spans="1:22" s="33" customFormat="1" ht="89.45" customHeight="1" x14ac:dyDescent="0.3">
      <c r="A36" s="43"/>
      <c r="B36" s="44"/>
      <c r="C36" s="44"/>
      <c r="D36" s="44"/>
      <c r="E36" s="45"/>
      <c r="F36" s="45"/>
      <c r="G36" s="45"/>
      <c r="H36" s="45"/>
      <c r="I36" s="45"/>
      <c r="J36" s="45"/>
      <c r="K36" s="45"/>
      <c r="L36" s="45"/>
      <c r="M36" s="45"/>
      <c r="N36" s="45"/>
      <c r="O36" s="45"/>
      <c r="P36" s="45"/>
      <c r="Q36" s="45"/>
      <c r="R36" s="45"/>
      <c r="S36" s="45"/>
      <c r="T36" s="45"/>
      <c r="U36" s="45"/>
      <c r="V36" s="46"/>
    </row>
    <row r="37" spans="1:22" s="33" customFormat="1" ht="89.45" customHeight="1" x14ac:dyDescent="0.3">
      <c r="A37" s="47"/>
      <c r="B37" s="44"/>
      <c r="C37" s="44"/>
      <c r="D37" s="44"/>
      <c r="E37" s="1"/>
      <c r="F37" s="48"/>
      <c r="G37" s="45"/>
      <c r="H37" s="45"/>
      <c r="I37" s="45"/>
      <c r="J37" s="45"/>
      <c r="K37" s="45"/>
      <c r="L37" s="45"/>
      <c r="M37" s="45"/>
      <c r="N37" s="45"/>
      <c r="O37" s="45"/>
      <c r="P37" s="45"/>
      <c r="Q37" s="45"/>
      <c r="R37" s="45"/>
      <c r="S37" s="45"/>
      <c r="T37" s="45"/>
      <c r="U37" s="45"/>
      <c r="V37" s="46"/>
    </row>
    <row r="38" spans="1:22" s="33" customFormat="1" ht="89.45" customHeight="1" x14ac:dyDescent="0.3">
      <c r="A38" s="1"/>
      <c r="B38" s="44"/>
      <c r="C38" s="44"/>
      <c r="D38" s="44"/>
      <c r="E38" s="49"/>
      <c r="F38" s="48"/>
      <c r="G38" s="45"/>
      <c r="H38" s="45"/>
      <c r="I38" s="45"/>
      <c r="J38" s="45"/>
      <c r="K38" s="45"/>
      <c r="L38" s="45"/>
      <c r="M38" s="45"/>
      <c r="N38" s="45"/>
      <c r="O38" s="45"/>
      <c r="P38" s="45"/>
      <c r="Q38" s="45"/>
      <c r="R38" s="45"/>
      <c r="S38" s="45"/>
      <c r="T38" s="45"/>
      <c r="U38" s="45"/>
      <c r="V38" s="46"/>
    </row>
    <row r="39" spans="1:22" s="33" customFormat="1" ht="47.25" customHeight="1" x14ac:dyDescent="0.3">
      <c r="A39" s="1"/>
      <c r="B39" s="50"/>
      <c r="C39" s="45"/>
      <c r="D39" s="45"/>
      <c r="E39" s="45"/>
      <c r="F39" s="45"/>
      <c r="G39" s="45"/>
      <c r="H39" s="45"/>
      <c r="I39" s="45"/>
      <c r="J39" s="45"/>
      <c r="K39" s="45"/>
      <c r="L39" s="45"/>
      <c r="M39" s="45"/>
      <c r="N39" s="45"/>
      <c r="O39" s="45"/>
      <c r="P39" s="45"/>
      <c r="Q39" s="45"/>
      <c r="R39" s="45"/>
      <c r="S39" s="45"/>
      <c r="T39" s="45"/>
      <c r="U39" s="46"/>
    </row>
    <row r="40" spans="1:22" s="33" customFormat="1" ht="36" customHeight="1" x14ac:dyDescent="0.3">
      <c r="A40" s="1"/>
      <c r="B40" s="50"/>
      <c r="C40" s="50"/>
      <c r="D40" s="45"/>
      <c r="E40" s="45"/>
      <c r="F40" s="45"/>
      <c r="G40" s="45"/>
      <c r="H40" s="45"/>
      <c r="I40" s="45"/>
      <c r="J40" s="45"/>
      <c r="K40" s="45"/>
      <c r="L40" s="45"/>
      <c r="M40" s="45"/>
      <c r="N40" s="45"/>
      <c r="O40" s="45"/>
      <c r="P40" s="45"/>
      <c r="Q40" s="45"/>
      <c r="R40" s="45"/>
      <c r="S40" s="45"/>
      <c r="T40" s="45"/>
      <c r="U40" s="45"/>
      <c r="V40" s="46"/>
    </row>
    <row r="41" spans="1:22" s="33" customFormat="1" ht="22.5" customHeight="1" x14ac:dyDescent="0.3">
      <c r="A41" s="1"/>
      <c r="B41" s="50"/>
      <c r="C41" s="50"/>
      <c r="D41" s="45"/>
      <c r="E41" s="45"/>
      <c r="F41" s="45"/>
      <c r="G41" s="45"/>
      <c r="H41" s="45"/>
      <c r="I41" s="45"/>
      <c r="J41" s="45"/>
      <c r="K41" s="45"/>
      <c r="L41" s="45"/>
      <c r="M41" s="45"/>
      <c r="N41" s="45"/>
      <c r="O41" s="45"/>
      <c r="P41" s="45"/>
      <c r="Q41" s="45"/>
      <c r="R41" s="45"/>
      <c r="S41" s="45"/>
      <c r="T41" s="45"/>
      <c r="U41" s="45"/>
      <c r="V41" s="46"/>
    </row>
    <row r="42" spans="1:22" s="33" customFormat="1" ht="89.45" customHeight="1" x14ac:dyDescent="0.3">
      <c r="A42" s="1"/>
      <c r="B42" s="50"/>
      <c r="C42" s="50"/>
      <c r="D42" s="45"/>
      <c r="E42" s="45"/>
      <c r="F42" s="45"/>
      <c r="G42" s="45"/>
      <c r="H42" s="45"/>
      <c r="I42" s="45"/>
      <c r="J42" s="45"/>
      <c r="K42" s="45"/>
      <c r="L42" s="45"/>
      <c r="M42" s="45"/>
      <c r="N42" s="45"/>
      <c r="O42" s="45"/>
      <c r="P42" s="45"/>
      <c r="Q42" s="45"/>
      <c r="R42" s="45"/>
      <c r="S42" s="45"/>
      <c r="T42" s="45"/>
      <c r="U42" s="45"/>
      <c r="V42" s="46"/>
    </row>
    <row r="43" spans="1:22" s="33" customFormat="1" ht="89.45" customHeight="1" x14ac:dyDescent="0.3">
      <c r="A43" s="1"/>
      <c r="B43" s="50"/>
      <c r="C43" s="50"/>
      <c r="D43" s="45"/>
      <c r="E43" s="45"/>
      <c r="F43" s="45"/>
      <c r="G43" s="45"/>
      <c r="H43" s="45"/>
      <c r="I43" s="45"/>
      <c r="J43" s="45"/>
      <c r="K43" s="45"/>
      <c r="L43" s="45"/>
      <c r="M43" s="45"/>
      <c r="N43" s="45"/>
      <c r="O43" s="45"/>
      <c r="P43" s="45"/>
      <c r="Q43" s="45"/>
      <c r="R43" s="45"/>
      <c r="S43" s="45"/>
      <c r="T43" s="45"/>
      <c r="U43" s="45"/>
      <c r="V43" s="46"/>
    </row>
    <row r="44" spans="1:22" ht="18.75" x14ac:dyDescent="0.3">
      <c r="B44" s="50"/>
      <c r="C44" s="50"/>
      <c r="D44" s="45"/>
      <c r="E44" s="45"/>
      <c r="F44" s="45"/>
      <c r="G44" s="45"/>
      <c r="H44" s="45"/>
      <c r="I44" s="45"/>
      <c r="J44" s="45"/>
      <c r="K44" s="45"/>
      <c r="L44" s="45"/>
      <c r="M44" s="45"/>
      <c r="N44" s="45"/>
      <c r="O44" s="45"/>
      <c r="P44" s="45"/>
      <c r="Q44" s="45"/>
      <c r="R44" s="45"/>
      <c r="S44" s="45"/>
      <c r="T44" s="45"/>
      <c r="U44" s="45"/>
      <c r="V44" s="46"/>
    </row>
    <row r="45" spans="1:22" ht="18.75" x14ac:dyDescent="0.3">
      <c r="B45" s="50"/>
      <c r="C45" s="50"/>
      <c r="D45" s="45"/>
      <c r="E45" s="45"/>
      <c r="F45" s="45"/>
      <c r="G45" s="45"/>
      <c r="H45" s="45"/>
      <c r="I45" s="45"/>
      <c r="J45" s="45"/>
      <c r="K45" s="45"/>
      <c r="L45" s="45"/>
      <c r="M45" s="45"/>
      <c r="N45" s="45"/>
      <c r="O45" s="45"/>
      <c r="P45" s="45"/>
      <c r="Q45" s="45"/>
      <c r="R45" s="45"/>
      <c r="S45" s="45"/>
      <c r="T45" s="45"/>
      <c r="U45" s="45"/>
      <c r="V45" s="46"/>
    </row>
    <row r="46" spans="1:22" ht="18.75" x14ac:dyDescent="0.3">
      <c r="B46" s="50"/>
      <c r="C46" s="50"/>
      <c r="D46" s="45"/>
      <c r="E46" s="45"/>
      <c r="F46" s="45"/>
      <c r="G46" s="45"/>
      <c r="H46" s="45"/>
      <c r="I46" s="45"/>
      <c r="J46" s="45"/>
      <c r="K46" s="45"/>
      <c r="L46" s="45"/>
      <c r="M46" s="45"/>
      <c r="N46" s="45"/>
      <c r="O46" s="45"/>
      <c r="P46" s="45"/>
      <c r="Q46" s="45"/>
      <c r="R46" s="45"/>
      <c r="S46" s="45"/>
      <c r="T46" s="45"/>
      <c r="U46" s="45"/>
      <c r="V46" s="46"/>
    </row>
    <row r="47" spans="1:22" ht="18.75" x14ac:dyDescent="0.3">
      <c r="B47" s="50"/>
      <c r="C47" s="50"/>
      <c r="D47" s="45"/>
      <c r="E47" s="45"/>
      <c r="F47" s="45"/>
      <c r="G47" s="45"/>
      <c r="H47" s="45"/>
      <c r="I47" s="45"/>
      <c r="J47" s="45"/>
      <c r="K47" s="45"/>
      <c r="L47" s="45"/>
      <c r="M47" s="45"/>
      <c r="N47" s="45"/>
      <c r="O47" s="45"/>
      <c r="P47" s="45"/>
      <c r="Q47" s="45"/>
      <c r="R47" s="45"/>
      <c r="S47" s="45"/>
      <c r="T47" s="45"/>
      <c r="U47" s="45"/>
      <c r="V47" s="46"/>
    </row>
    <row r="48" spans="1:22" ht="18.75" x14ac:dyDescent="0.3">
      <c r="B48" s="50"/>
      <c r="C48" s="50"/>
      <c r="D48" s="45"/>
      <c r="E48" s="45"/>
      <c r="F48" s="45"/>
      <c r="G48" s="45"/>
      <c r="H48" s="45"/>
      <c r="I48" s="45"/>
      <c r="J48" s="45"/>
      <c r="K48" s="45"/>
      <c r="L48" s="45"/>
      <c r="M48" s="45"/>
      <c r="N48" s="45"/>
      <c r="O48" s="45"/>
      <c r="P48" s="45"/>
      <c r="Q48" s="45"/>
      <c r="R48" s="45"/>
      <c r="S48" s="45"/>
      <c r="T48" s="45"/>
      <c r="U48" s="45"/>
      <c r="V48" s="46"/>
    </row>
    <row r="49" spans="2:22" ht="18.75" x14ac:dyDescent="0.3">
      <c r="B49" s="50"/>
      <c r="C49" s="50"/>
      <c r="D49" s="45"/>
      <c r="E49" s="45"/>
      <c r="F49" s="45"/>
      <c r="G49" s="45"/>
      <c r="H49" s="45"/>
      <c r="I49" s="45"/>
      <c r="J49" s="45"/>
      <c r="K49" s="45"/>
      <c r="L49" s="45"/>
      <c r="M49" s="45"/>
      <c r="N49" s="45"/>
      <c r="O49" s="45"/>
      <c r="P49" s="45"/>
      <c r="Q49" s="45"/>
      <c r="R49" s="45"/>
      <c r="S49" s="45"/>
      <c r="T49" s="45"/>
      <c r="U49" s="45"/>
      <c r="V49" s="46"/>
    </row>
    <row r="50" spans="2:22" ht="18.75" x14ac:dyDescent="0.3">
      <c r="B50" s="50"/>
      <c r="C50" s="50"/>
      <c r="D50" s="45"/>
      <c r="E50" s="45"/>
      <c r="F50" s="45"/>
      <c r="G50" s="45"/>
      <c r="H50" s="45"/>
      <c r="I50" s="45"/>
      <c r="J50" s="45"/>
      <c r="K50" s="45"/>
      <c r="L50" s="45"/>
      <c r="M50" s="45"/>
      <c r="N50" s="45"/>
      <c r="O50" s="45"/>
      <c r="P50" s="45"/>
      <c r="Q50" s="45"/>
      <c r="R50" s="45"/>
      <c r="S50" s="45"/>
      <c r="T50" s="45"/>
      <c r="U50" s="45"/>
      <c r="V50" s="46"/>
    </row>
    <row r="51" spans="2:22" ht="18.75" x14ac:dyDescent="0.3">
      <c r="B51" s="50"/>
      <c r="C51" s="50"/>
      <c r="D51" s="45"/>
      <c r="E51" s="45"/>
      <c r="F51" s="45"/>
      <c r="G51" s="45"/>
      <c r="H51" s="45"/>
      <c r="I51" s="45"/>
      <c r="J51" s="45"/>
      <c r="K51" s="45"/>
      <c r="L51" s="45"/>
      <c r="M51" s="45"/>
      <c r="N51" s="45"/>
      <c r="O51" s="45"/>
      <c r="P51" s="45"/>
      <c r="Q51" s="45"/>
      <c r="R51" s="45"/>
      <c r="S51" s="45"/>
      <c r="T51" s="45"/>
      <c r="U51" s="45"/>
      <c r="V51" s="46"/>
    </row>
  </sheetData>
  <mergeCells count="23">
    <mergeCell ref="D31:D32"/>
    <mergeCell ref="V17:V20"/>
    <mergeCell ref="H18:S19"/>
    <mergeCell ref="D19:D20"/>
    <mergeCell ref="E19:E20"/>
    <mergeCell ref="F19:F20"/>
    <mergeCell ref="D21:D22"/>
    <mergeCell ref="A8:U8"/>
    <mergeCell ref="A9:U9"/>
    <mergeCell ref="A11:B11"/>
    <mergeCell ref="A17:A20"/>
    <mergeCell ref="B17:B20"/>
    <mergeCell ref="C17:C20"/>
    <mergeCell ref="D17:F18"/>
    <mergeCell ref="G17:G20"/>
    <mergeCell ref="T17:T20"/>
    <mergeCell ref="U17:U20"/>
    <mergeCell ref="A2:D5"/>
    <mergeCell ref="E2:U5"/>
    <mergeCell ref="V2:W2"/>
    <mergeCell ref="V3:W3"/>
    <mergeCell ref="V4:W4"/>
    <mergeCell ref="V5:W5"/>
  </mergeCell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showGridLines="0" topLeftCell="I7" zoomScale="40" zoomScaleNormal="40" workbookViewId="0">
      <selection activeCell="S21" sqref="S21:S38"/>
    </sheetView>
  </sheetViews>
  <sheetFormatPr baseColWidth="10" defaultColWidth="4.28515625" defaultRowHeight="12.75" x14ac:dyDescent="0.2"/>
  <cols>
    <col min="1" max="1" width="60.85546875" style="65" customWidth="1"/>
    <col min="2" max="2" width="90.85546875" style="66" bestFit="1" customWidth="1"/>
    <col min="3" max="3" width="85.7109375" style="66" customWidth="1"/>
    <col min="4" max="4" width="54.7109375" style="65" customWidth="1"/>
    <col min="5" max="20" width="17.7109375" style="65" customWidth="1"/>
    <col min="21" max="21" width="49.140625" style="65" customWidth="1"/>
    <col min="22" max="22" width="28.28515625" style="67" customWidth="1"/>
    <col min="23" max="16384" width="4.28515625" style="65"/>
  </cols>
  <sheetData>
    <row r="1" spans="1:23" ht="13.5" thickBot="1" x14ac:dyDescent="0.25"/>
    <row r="2" spans="1:23" ht="30.75" customHeight="1" x14ac:dyDescent="0.2">
      <c r="A2" s="215"/>
      <c r="B2" s="216"/>
      <c r="C2" s="216"/>
      <c r="D2" s="217"/>
      <c r="E2" s="224" t="s">
        <v>13</v>
      </c>
      <c r="F2" s="225"/>
      <c r="G2" s="225"/>
      <c r="H2" s="225"/>
      <c r="I2" s="225"/>
      <c r="J2" s="225"/>
      <c r="K2" s="225"/>
      <c r="L2" s="225"/>
      <c r="M2" s="225"/>
      <c r="N2" s="225"/>
      <c r="O2" s="225"/>
      <c r="P2" s="225"/>
      <c r="Q2" s="225"/>
      <c r="R2" s="225"/>
      <c r="S2" s="225"/>
      <c r="T2" s="225"/>
      <c r="U2" s="226"/>
      <c r="V2" s="233" t="s">
        <v>22</v>
      </c>
      <c r="W2" s="234"/>
    </row>
    <row r="3" spans="1:23" ht="16.5" customHeight="1" x14ac:dyDescent="0.2">
      <c r="A3" s="218"/>
      <c r="B3" s="219"/>
      <c r="C3" s="219"/>
      <c r="D3" s="220"/>
      <c r="E3" s="227"/>
      <c r="F3" s="228"/>
      <c r="G3" s="228"/>
      <c r="H3" s="228"/>
      <c r="I3" s="228"/>
      <c r="J3" s="228"/>
      <c r="K3" s="228"/>
      <c r="L3" s="228"/>
      <c r="M3" s="228"/>
      <c r="N3" s="228"/>
      <c r="O3" s="228"/>
      <c r="P3" s="228"/>
      <c r="Q3" s="228"/>
      <c r="R3" s="228"/>
      <c r="S3" s="228"/>
      <c r="T3" s="228"/>
      <c r="U3" s="229"/>
      <c r="V3" s="235" t="s">
        <v>15</v>
      </c>
      <c r="W3" s="236"/>
    </row>
    <row r="4" spans="1:23" ht="15.75" customHeight="1" x14ac:dyDescent="0.2">
      <c r="A4" s="218"/>
      <c r="B4" s="219"/>
      <c r="C4" s="219"/>
      <c r="D4" s="220"/>
      <c r="E4" s="227"/>
      <c r="F4" s="228"/>
      <c r="G4" s="228"/>
      <c r="H4" s="228"/>
      <c r="I4" s="228"/>
      <c r="J4" s="228"/>
      <c r="K4" s="228"/>
      <c r="L4" s="228"/>
      <c r="M4" s="228"/>
      <c r="N4" s="228"/>
      <c r="O4" s="228"/>
      <c r="P4" s="228"/>
      <c r="Q4" s="228"/>
      <c r="R4" s="228"/>
      <c r="S4" s="228"/>
      <c r="T4" s="228"/>
      <c r="U4" s="229"/>
      <c r="V4" s="235" t="s">
        <v>16</v>
      </c>
      <c r="W4" s="236"/>
    </row>
    <row r="5" spans="1:23" ht="30" customHeight="1" thickBot="1" x14ac:dyDescent="0.25">
      <c r="A5" s="221"/>
      <c r="B5" s="222"/>
      <c r="C5" s="222"/>
      <c r="D5" s="223"/>
      <c r="E5" s="230"/>
      <c r="F5" s="231"/>
      <c r="G5" s="231"/>
      <c r="H5" s="231"/>
      <c r="I5" s="231"/>
      <c r="J5" s="231"/>
      <c r="K5" s="231"/>
      <c r="L5" s="231"/>
      <c r="M5" s="231"/>
      <c r="N5" s="231"/>
      <c r="O5" s="231"/>
      <c r="P5" s="231"/>
      <c r="Q5" s="231"/>
      <c r="R5" s="231"/>
      <c r="S5" s="231"/>
      <c r="T5" s="231"/>
      <c r="U5" s="232"/>
      <c r="V5" s="237" t="s">
        <v>17</v>
      </c>
      <c r="W5" s="238"/>
    </row>
    <row r="6" spans="1:23" ht="27.75" x14ac:dyDescent="0.4">
      <c r="B6" s="68"/>
      <c r="C6" s="68"/>
      <c r="D6" s="69"/>
      <c r="E6" s="70"/>
      <c r="F6" s="70"/>
      <c r="G6" s="70"/>
      <c r="H6" s="71"/>
      <c r="I6" s="71"/>
      <c r="J6" s="71"/>
      <c r="K6" s="71"/>
      <c r="L6" s="71"/>
      <c r="O6" s="72"/>
      <c r="P6" s="72"/>
      <c r="Q6" s="72"/>
      <c r="R6" s="72"/>
      <c r="S6" s="72"/>
      <c r="T6" s="72"/>
      <c r="U6" s="71"/>
    </row>
    <row r="7" spans="1:23" ht="30" x14ac:dyDescent="0.2">
      <c r="B7" s="65"/>
      <c r="C7" s="65"/>
      <c r="D7" s="73"/>
      <c r="E7" s="73"/>
      <c r="F7" s="73"/>
      <c r="G7" s="74"/>
      <c r="H7" s="75"/>
      <c r="I7" s="75"/>
      <c r="J7" s="75"/>
      <c r="K7" s="75"/>
      <c r="L7" s="75"/>
      <c r="M7" s="75"/>
      <c r="N7" s="75"/>
      <c r="O7" s="75"/>
      <c r="P7" s="75"/>
      <c r="Q7" s="75"/>
      <c r="R7" s="75"/>
      <c r="S7" s="75"/>
      <c r="T7" s="75"/>
      <c r="U7" s="75"/>
    </row>
    <row r="8" spans="1:23" ht="30" x14ac:dyDescent="0.2">
      <c r="A8" s="203" t="s">
        <v>23</v>
      </c>
      <c r="B8" s="203"/>
      <c r="C8" s="203"/>
      <c r="D8" s="203"/>
      <c r="E8" s="203"/>
      <c r="F8" s="203"/>
      <c r="G8" s="203"/>
      <c r="H8" s="203"/>
      <c r="I8" s="203"/>
      <c r="J8" s="203"/>
      <c r="K8" s="203"/>
      <c r="L8" s="203"/>
      <c r="M8" s="203"/>
      <c r="N8" s="203"/>
      <c r="O8" s="203"/>
      <c r="P8" s="203"/>
      <c r="Q8" s="203"/>
      <c r="R8" s="203"/>
      <c r="S8" s="203"/>
      <c r="T8" s="203"/>
      <c r="U8" s="203"/>
    </row>
    <row r="9" spans="1:23" ht="132.75" customHeight="1" x14ac:dyDescent="0.2">
      <c r="A9" s="204" t="s">
        <v>74</v>
      </c>
      <c r="B9" s="203"/>
      <c r="C9" s="203"/>
      <c r="D9" s="203"/>
      <c r="E9" s="203"/>
      <c r="F9" s="203"/>
      <c r="G9" s="203"/>
      <c r="H9" s="203"/>
      <c r="I9" s="203"/>
      <c r="J9" s="203"/>
      <c r="K9" s="203"/>
      <c r="L9" s="203"/>
      <c r="M9" s="203"/>
      <c r="N9" s="203"/>
      <c r="O9" s="203"/>
      <c r="P9" s="203"/>
      <c r="Q9" s="203"/>
      <c r="R9" s="203"/>
      <c r="S9" s="203"/>
      <c r="T9" s="203"/>
      <c r="U9" s="203"/>
    </row>
    <row r="10" spans="1:23" ht="27.75" x14ac:dyDescent="0.2">
      <c r="B10" s="65"/>
      <c r="C10" s="65"/>
      <c r="D10" s="76"/>
      <c r="E10" s="76"/>
      <c r="F10" s="76"/>
      <c r="G10" s="76"/>
      <c r="H10" s="76"/>
      <c r="I10" s="76"/>
      <c r="J10" s="76"/>
      <c r="K10" s="76"/>
      <c r="L10" s="76"/>
      <c r="M10" s="76"/>
      <c r="N10" s="76"/>
      <c r="O10" s="76"/>
      <c r="P10" s="76"/>
      <c r="Q10" s="76"/>
      <c r="R10" s="76"/>
      <c r="S10" s="76"/>
      <c r="T10" s="76"/>
      <c r="U10" s="77"/>
    </row>
    <row r="11" spans="1:23" ht="27.75" x14ac:dyDescent="0.2">
      <c r="A11" s="205" t="s">
        <v>53</v>
      </c>
      <c r="B11" s="205"/>
      <c r="C11" s="78"/>
      <c r="D11" s="76"/>
      <c r="E11" s="76"/>
      <c r="F11" s="76"/>
      <c r="G11" s="76"/>
      <c r="I11" s="76"/>
      <c r="J11" s="76"/>
      <c r="K11" s="76"/>
      <c r="L11" s="76"/>
      <c r="M11" s="76"/>
      <c r="N11" s="76"/>
      <c r="O11" s="76"/>
      <c r="P11" s="76"/>
      <c r="Q11" s="76"/>
      <c r="R11" s="76"/>
      <c r="S11" s="76"/>
      <c r="T11" s="76"/>
      <c r="U11" s="77"/>
    </row>
    <row r="12" spans="1:23" ht="45.75" customHeight="1" x14ac:dyDescent="0.2">
      <c r="A12" s="79" t="s">
        <v>54</v>
      </c>
      <c r="B12" s="78" t="s">
        <v>18</v>
      </c>
      <c r="C12" s="78"/>
      <c r="D12" s="76"/>
      <c r="E12" s="76"/>
      <c r="F12" s="76"/>
      <c r="G12" s="76"/>
      <c r="H12" s="79"/>
      <c r="I12" s="76"/>
      <c r="J12" s="76"/>
      <c r="K12" s="76"/>
      <c r="L12" s="76"/>
      <c r="M12" s="76"/>
      <c r="N12" s="76"/>
      <c r="O12" s="76"/>
      <c r="P12" s="76"/>
      <c r="Q12" s="76"/>
      <c r="R12" s="76"/>
      <c r="S12" s="76"/>
      <c r="T12" s="76"/>
      <c r="U12" s="77"/>
    </row>
    <row r="13" spans="1:23" ht="19.5" customHeight="1" x14ac:dyDescent="0.2"/>
    <row r="14" spans="1:23" ht="20.100000000000001" customHeight="1" x14ac:dyDescent="0.2">
      <c r="B14" s="80" t="s">
        <v>0</v>
      </c>
      <c r="C14" s="80"/>
      <c r="D14" s="80"/>
      <c r="E14" s="80"/>
      <c r="F14" s="80"/>
      <c r="G14" s="80"/>
      <c r="H14" s="80"/>
      <c r="I14" s="80"/>
      <c r="J14" s="80"/>
      <c r="K14" s="80"/>
      <c r="L14" s="80"/>
      <c r="M14" s="80"/>
      <c r="N14" s="80"/>
      <c r="O14" s="80"/>
      <c r="P14" s="80"/>
      <c r="Q14" s="80"/>
      <c r="R14" s="80"/>
      <c r="S14" s="80"/>
      <c r="T14" s="80"/>
      <c r="U14" s="80"/>
    </row>
    <row r="15" spans="1:23" ht="20.100000000000001" customHeight="1" x14ac:dyDescent="0.2">
      <c r="B15" s="80" t="s">
        <v>0</v>
      </c>
      <c r="C15" s="80"/>
      <c r="D15" s="80"/>
      <c r="E15" s="80"/>
      <c r="F15" s="80"/>
      <c r="G15" s="80"/>
      <c r="H15" s="80"/>
      <c r="I15" s="80"/>
      <c r="J15" s="80"/>
      <c r="K15" s="80"/>
      <c r="L15" s="80"/>
      <c r="M15" s="80"/>
      <c r="N15" s="80"/>
      <c r="O15" s="80"/>
      <c r="P15" s="80"/>
      <c r="Q15" s="80"/>
      <c r="R15" s="80"/>
      <c r="S15" s="80"/>
      <c r="T15" s="80"/>
      <c r="U15" s="80"/>
    </row>
    <row r="16" spans="1:23" ht="20.100000000000001" customHeight="1" x14ac:dyDescent="0.2">
      <c r="B16" s="80"/>
      <c r="C16" s="80"/>
      <c r="D16" s="80"/>
      <c r="E16" s="80"/>
      <c r="F16" s="80"/>
      <c r="G16" s="80"/>
      <c r="H16" s="80"/>
      <c r="I16" s="80"/>
      <c r="J16" s="80"/>
      <c r="K16" s="80"/>
      <c r="L16" s="80"/>
      <c r="M16" s="80"/>
      <c r="N16" s="80"/>
      <c r="O16" s="80"/>
      <c r="P16" s="80"/>
      <c r="Q16" s="80"/>
      <c r="R16" s="80"/>
      <c r="S16" s="80"/>
      <c r="T16" s="80"/>
      <c r="U16" s="80"/>
    </row>
    <row r="17" spans="1:22" ht="20.100000000000001" customHeight="1" x14ac:dyDescent="0.2">
      <c r="A17" s="193" t="s">
        <v>1</v>
      </c>
      <c r="B17" s="193" t="s">
        <v>2</v>
      </c>
      <c r="C17" s="206" t="s">
        <v>6</v>
      </c>
      <c r="D17" s="208" t="s">
        <v>12</v>
      </c>
      <c r="E17" s="209"/>
      <c r="F17" s="210"/>
      <c r="G17" s="214" t="s">
        <v>3</v>
      </c>
      <c r="H17" s="81"/>
      <c r="I17" s="81"/>
      <c r="J17" s="81"/>
      <c r="K17" s="81"/>
      <c r="L17" s="81"/>
      <c r="M17" s="81"/>
      <c r="N17" s="81"/>
      <c r="O17" s="81"/>
      <c r="P17" s="81"/>
      <c r="Q17" s="81"/>
      <c r="R17" s="81"/>
      <c r="S17" s="81"/>
      <c r="T17" s="193" t="s">
        <v>4</v>
      </c>
      <c r="U17" s="206" t="s">
        <v>5</v>
      </c>
      <c r="V17" s="193" t="s">
        <v>7</v>
      </c>
    </row>
    <row r="18" spans="1:22" s="82" customFormat="1" ht="15" customHeight="1" x14ac:dyDescent="0.25">
      <c r="A18" s="193"/>
      <c r="B18" s="193"/>
      <c r="C18" s="207"/>
      <c r="D18" s="211"/>
      <c r="E18" s="212"/>
      <c r="F18" s="213"/>
      <c r="G18" s="214"/>
      <c r="H18" s="194" t="s">
        <v>8</v>
      </c>
      <c r="I18" s="195"/>
      <c r="J18" s="195"/>
      <c r="K18" s="195"/>
      <c r="L18" s="195"/>
      <c r="M18" s="195"/>
      <c r="N18" s="195"/>
      <c r="O18" s="195"/>
      <c r="P18" s="195"/>
      <c r="Q18" s="195"/>
      <c r="R18" s="195"/>
      <c r="S18" s="196"/>
      <c r="T18" s="193"/>
      <c r="U18" s="207"/>
      <c r="V18" s="193"/>
    </row>
    <row r="19" spans="1:22" s="82" customFormat="1" ht="18" customHeight="1" x14ac:dyDescent="0.25">
      <c r="A19" s="193"/>
      <c r="B19" s="193"/>
      <c r="C19" s="207"/>
      <c r="D19" s="200" t="s">
        <v>9</v>
      </c>
      <c r="E19" s="200" t="s">
        <v>10</v>
      </c>
      <c r="F19" s="200" t="s">
        <v>11</v>
      </c>
      <c r="G19" s="214"/>
      <c r="H19" s="197"/>
      <c r="I19" s="198"/>
      <c r="J19" s="198"/>
      <c r="K19" s="198"/>
      <c r="L19" s="198"/>
      <c r="M19" s="198"/>
      <c r="N19" s="198"/>
      <c r="O19" s="198"/>
      <c r="P19" s="198"/>
      <c r="Q19" s="198"/>
      <c r="R19" s="198"/>
      <c r="S19" s="199"/>
      <c r="T19" s="193"/>
      <c r="U19" s="207"/>
      <c r="V19" s="193"/>
    </row>
    <row r="20" spans="1:22" s="85" customFormat="1" ht="44.65" customHeight="1" thickBot="1" x14ac:dyDescent="0.4">
      <c r="A20" s="193"/>
      <c r="B20" s="206"/>
      <c r="C20" s="207"/>
      <c r="D20" s="201"/>
      <c r="E20" s="202"/>
      <c r="F20" s="201"/>
      <c r="G20" s="214"/>
      <c r="H20" s="83" t="s">
        <v>83</v>
      </c>
      <c r="I20" s="83" t="s">
        <v>84</v>
      </c>
      <c r="J20" s="83" t="s">
        <v>85</v>
      </c>
      <c r="K20" s="83" t="s">
        <v>86</v>
      </c>
      <c r="L20" s="83" t="s">
        <v>87</v>
      </c>
      <c r="M20" s="83" t="s">
        <v>88</v>
      </c>
      <c r="N20" s="83" t="s">
        <v>89</v>
      </c>
      <c r="O20" s="83" t="s">
        <v>90</v>
      </c>
      <c r="P20" s="83" t="s">
        <v>91</v>
      </c>
      <c r="Q20" s="83" t="s">
        <v>92</v>
      </c>
      <c r="R20" s="83" t="s">
        <v>93</v>
      </c>
      <c r="S20" s="84" t="s">
        <v>94</v>
      </c>
      <c r="T20" s="193"/>
      <c r="U20" s="207"/>
      <c r="V20" s="193"/>
    </row>
    <row r="21" spans="1:22" s="93" customFormat="1" ht="105.75" customHeight="1" thickBot="1" x14ac:dyDescent="0.4">
      <c r="A21" s="86">
        <v>1</v>
      </c>
      <c r="B21" s="87" t="s">
        <v>24</v>
      </c>
      <c r="C21" s="88" t="s">
        <v>58</v>
      </c>
      <c r="D21" s="190" t="s">
        <v>57</v>
      </c>
      <c r="E21" s="89" t="s">
        <v>19</v>
      </c>
      <c r="F21" s="90" t="s">
        <v>95</v>
      </c>
      <c r="G21" s="91" t="s">
        <v>14</v>
      </c>
      <c r="H21" s="52">
        <v>0.87</v>
      </c>
      <c r="I21" s="52">
        <v>0.89</v>
      </c>
      <c r="J21" s="52">
        <v>0.9</v>
      </c>
      <c r="K21" s="52">
        <v>0.94</v>
      </c>
      <c r="L21" s="52">
        <v>0.91</v>
      </c>
      <c r="M21" s="52">
        <v>0.95</v>
      </c>
      <c r="N21" s="52">
        <v>0.94</v>
      </c>
      <c r="O21" s="52">
        <v>0.96</v>
      </c>
      <c r="P21" s="52">
        <v>0.95</v>
      </c>
      <c r="Q21" s="52">
        <v>0.96</v>
      </c>
      <c r="R21" s="52">
        <v>0.99</v>
      </c>
      <c r="S21" s="52">
        <v>0.96299999999999997</v>
      </c>
      <c r="T21" s="117">
        <f>AVERAGE(H21:S21)</f>
        <v>0.93524999999999991</v>
      </c>
      <c r="U21" s="123" t="s">
        <v>96</v>
      </c>
      <c r="V21" s="92" t="s">
        <v>55</v>
      </c>
    </row>
    <row r="22" spans="1:22" s="93" customFormat="1" ht="105.75" customHeight="1" thickBot="1" x14ac:dyDescent="0.4">
      <c r="A22" s="86">
        <v>2</v>
      </c>
      <c r="B22" s="87" t="s">
        <v>25</v>
      </c>
      <c r="C22" s="88" t="s">
        <v>59</v>
      </c>
      <c r="D22" s="192"/>
      <c r="E22" s="94" t="s">
        <v>20</v>
      </c>
      <c r="F22" s="95" t="s">
        <v>46</v>
      </c>
      <c r="G22" s="91" t="s">
        <v>14</v>
      </c>
      <c r="H22" s="52">
        <v>0.93</v>
      </c>
      <c r="I22" s="52">
        <v>1</v>
      </c>
      <c r="J22" s="52">
        <v>0.98</v>
      </c>
      <c r="K22" s="52">
        <v>0.99</v>
      </c>
      <c r="L22" s="52">
        <v>0.97</v>
      </c>
      <c r="M22" s="52">
        <v>0.82</v>
      </c>
      <c r="N22" s="52">
        <v>0.93</v>
      </c>
      <c r="O22" s="52">
        <v>0.74</v>
      </c>
      <c r="P22" s="52">
        <v>0.95</v>
      </c>
      <c r="Q22" s="52">
        <v>0.91</v>
      </c>
      <c r="R22" s="52">
        <v>0.89700000000000002</v>
      </c>
      <c r="S22" s="52">
        <v>0.92100000000000004</v>
      </c>
      <c r="T22" s="117">
        <f>AVERAGE(H22:S22)</f>
        <v>0.91983333333333339</v>
      </c>
      <c r="U22" s="123" t="s">
        <v>97</v>
      </c>
      <c r="V22" s="92" t="s">
        <v>55</v>
      </c>
    </row>
    <row r="23" spans="1:22" s="93" customFormat="1" ht="136.5" customHeight="1" thickBot="1" x14ac:dyDescent="0.4">
      <c r="A23" s="86">
        <v>3</v>
      </c>
      <c r="B23" s="87" t="s">
        <v>56</v>
      </c>
      <c r="C23" s="88" t="s">
        <v>38</v>
      </c>
      <c r="D23" s="96" t="s">
        <v>69</v>
      </c>
      <c r="E23" s="94" t="s">
        <v>47</v>
      </c>
      <c r="F23" s="95" t="s">
        <v>20</v>
      </c>
      <c r="G23" s="91" t="s">
        <v>14</v>
      </c>
      <c r="H23" s="52" t="s">
        <v>82</v>
      </c>
      <c r="I23" s="52" t="s">
        <v>82</v>
      </c>
      <c r="J23" s="52" t="s">
        <v>82</v>
      </c>
      <c r="K23" s="52" t="s">
        <v>82</v>
      </c>
      <c r="L23" s="52" t="s">
        <v>82</v>
      </c>
      <c r="M23" s="52" t="s">
        <v>82</v>
      </c>
      <c r="N23" s="52" t="s">
        <v>82</v>
      </c>
      <c r="O23" s="52" t="s">
        <v>82</v>
      </c>
      <c r="P23" s="52" t="s">
        <v>82</v>
      </c>
      <c r="Q23" s="52" t="s">
        <v>82</v>
      </c>
      <c r="R23" s="52" t="s">
        <v>82</v>
      </c>
      <c r="S23" s="52" t="s">
        <v>82</v>
      </c>
      <c r="T23" s="117" t="e">
        <f>AVERAGE(H23:S23)</f>
        <v>#DIV/0!</v>
      </c>
      <c r="U23" s="123" t="s">
        <v>82</v>
      </c>
      <c r="V23" s="92" t="s">
        <v>55</v>
      </c>
    </row>
    <row r="24" spans="1:22" s="93" customFormat="1" ht="105.75" customHeight="1" thickBot="1" x14ac:dyDescent="0.4">
      <c r="A24" s="86">
        <v>4</v>
      </c>
      <c r="B24" s="87" t="s">
        <v>26</v>
      </c>
      <c r="C24" s="88" t="s">
        <v>39</v>
      </c>
      <c r="D24" s="96" t="s">
        <v>57</v>
      </c>
      <c r="E24" s="97" t="s">
        <v>98</v>
      </c>
      <c r="F24" s="90" t="s">
        <v>99</v>
      </c>
      <c r="G24" s="91" t="s">
        <v>14</v>
      </c>
      <c r="H24" s="52" t="s">
        <v>82</v>
      </c>
      <c r="I24" s="52" t="s">
        <v>82</v>
      </c>
      <c r="J24" s="52" t="s">
        <v>82</v>
      </c>
      <c r="K24" s="52" t="s">
        <v>82</v>
      </c>
      <c r="L24" s="52" t="s">
        <v>82</v>
      </c>
      <c r="M24" s="52" t="s">
        <v>82</v>
      </c>
      <c r="N24" s="52" t="s">
        <v>82</v>
      </c>
      <c r="O24" s="52" t="s">
        <v>82</v>
      </c>
      <c r="P24" s="52" t="s">
        <v>82</v>
      </c>
      <c r="Q24" s="52" t="s">
        <v>82</v>
      </c>
      <c r="R24" s="52" t="s">
        <v>82</v>
      </c>
      <c r="S24" s="52" t="s">
        <v>82</v>
      </c>
      <c r="T24" s="117" t="e">
        <f>AVERAGE(H24:S24)</f>
        <v>#DIV/0!</v>
      </c>
      <c r="U24" s="123" t="s">
        <v>82</v>
      </c>
      <c r="V24" s="92" t="s">
        <v>55</v>
      </c>
    </row>
    <row r="25" spans="1:22" s="93" customFormat="1" ht="105.75" customHeight="1" thickBot="1" x14ac:dyDescent="0.4">
      <c r="A25" s="86">
        <v>5</v>
      </c>
      <c r="B25" s="87" t="s">
        <v>27</v>
      </c>
      <c r="C25" s="98" t="s">
        <v>40</v>
      </c>
      <c r="D25" s="96" t="s">
        <v>60</v>
      </c>
      <c r="E25" s="94" t="s">
        <v>20</v>
      </c>
      <c r="F25" s="91" t="s">
        <v>14</v>
      </c>
      <c r="G25" s="91" t="s">
        <v>14</v>
      </c>
      <c r="H25" s="52" t="s">
        <v>82</v>
      </c>
      <c r="I25" s="52" t="s">
        <v>82</v>
      </c>
      <c r="J25" s="52" t="s">
        <v>82</v>
      </c>
      <c r="K25" s="52" t="s">
        <v>82</v>
      </c>
      <c r="L25" s="52" t="s">
        <v>82</v>
      </c>
      <c r="M25" s="52" t="s">
        <v>82</v>
      </c>
      <c r="N25" s="52" t="s">
        <v>82</v>
      </c>
      <c r="O25" s="52" t="s">
        <v>82</v>
      </c>
      <c r="P25" s="52" t="s">
        <v>82</v>
      </c>
      <c r="Q25" s="52" t="s">
        <v>82</v>
      </c>
      <c r="R25" s="52" t="s">
        <v>82</v>
      </c>
      <c r="S25" s="52" t="s">
        <v>82</v>
      </c>
      <c r="T25" s="117" t="e">
        <f>AVERAGE(H25:S25)</f>
        <v>#DIV/0!</v>
      </c>
      <c r="U25" s="123" t="s">
        <v>82</v>
      </c>
      <c r="V25" s="92" t="s">
        <v>55</v>
      </c>
    </row>
    <row r="26" spans="1:22" s="101" customFormat="1" ht="129.75" customHeight="1" thickBot="1" x14ac:dyDescent="0.3">
      <c r="A26" s="86">
        <v>6</v>
      </c>
      <c r="B26" s="87" t="s">
        <v>28</v>
      </c>
      <c r="C26" s="99" t="s">
        <v>72</v>
      </c>
      <c r="D26" s="96" t="s">
        <v>61</v>
      </c>
      <c r="E26" s="100" t="s">
        <v>100</v>
      </c>
      <c r="F26" s="91" t="s">
        <v>14</v>
      </c>
      <c r="G26" s="91" t="s">
        <v>14</v>
      </c>
      <c r="H26" s="55">
        <v>183</v>
      </c>
      <c r="I26" s="55">
        <v>149.42105263157896</v>
      </c>
      <c r="J26" s="55">
        <v>221.78571428571428</v>
      </c>
      <c r="K26" s="55">
        <v>195</v>
      </c>
      <c r="L26" s="55">
        <v>203</v>
      </c>
      <c r="M26" s="55">
        <v>189</v>
      </c>
      <c r="N26" s="55">
        <v>201</v>
      </c>
      <c r="O26" s="55">
        <v>163</v>
      </c>
      <c r="P26" s="55">
        <v>232</v>
      </c>
      <c r="Q26" s="55">
        <v>178</v>
      </c>
      <c r="R26" s="55">
        <v>298</v>
      </c>
      <c r="S26" s="55">
        <v>215</v>
      </c>
      <c r="T26" s="118">
        <f t="shared" ref="T26:T38" si="0">AVERAGE(H26:S26)</f>
        <v>202.35056390977442</v>
      </c>
      <c r="U26" s="123" t="s">
        <v>101</v>
      </c>
      <c r="V26" s="92" t="s">
        <v>55</v>
      </c>
    </row>
    <row r="27" spans="1:22" s="101" customFormat="1" ht="117" customHeight="1" thickBot="1" x14ac:dyDescent="0.3">
      <c r="A27" s="86">
        <v>7</v>
      </c>
      <c r="B27" s="87" t="s">
        <v>29</v>
      </c>
      <c r="C27" s="102"/>
      <c r="D27" s="96" t="s">
        <v>62</v>
      </c>
      <c r="E27" s="89" t="s">
        <v>102</v>
      </c>
      <c r="F27" s="103" t="s">
        <v>49</v>
      </c>
      <c r="G27" s="91" t="s">
        <v>14</v>
      </c>
      <c r="H27" s="55">
        <v>9</v>
      </c>
      <c r="I27" s="55">
        <v>8</v>
      </c>
      <c r="J27" s="55">
        <v>9</v>
      </c>
      <c r="K27" s="55">
        <v>11</v>
      </c>
      <c r="L27" s="55">
        <v>9</v>
      </c>
      <c r="M27" s="55">
        <v>11</v>
      </c>
      <c r="N27" s="55">
        <v>11</v>
      </c>
      <c r="O27" s="55">
        <v>11</v>
      </c>
      <c r="P27" s="55">
        <v>9</v>
      </c>
      <c r="Q27" s="55">
        <v>9</v>
      </c>
      <c r="R27" s="55">
        <v>7</v>
      </c>
      <c r="S27" s="55">
        <v>9</v>
      </c>
      <c r="T27" s="118">
        <f t="shared" si="0"/>
        <v>9.4166666666666661</v>
      </c>
      <c r="U27" s="123" t="s">
        <v>96</v>
      </c>
      <c r="V27" s="92" t="s">
        <v>55</v>
      </c>
    </row>
    <row r="28" spans="1:22" s="101" customFormat="1" ht="109.5" customHeight="1" x14ac:dyDescent="0.25">
      <c r="A28" s="86">
        <v>8</v>
      </c>
      <c r="B28" s="87" t="s">
        <v>30</v>
      </c>
      <c r="C28" s="88" t="s">
        <v>73</v>
      </c>
      <c r="D28" s="104" t="s">
        <v>63</v>
      </c>
      <c r="E28" s="94" t="s">
        <v>20</v>
      </c>
      <c r="F28" s="95" t="s">
        <v>21</v>
      </c>
      <c r="G28" s="91" t="s">
        <v>14</v>
      </c>
      <c r="H28" s="52" t="s">
        <v>14</v>
      </c>
      <c r="I28" s="52" t="s">
        <v>14</v>
      </c>
      <c r="J28" s="52" t="s">
        <v>14</v>
      </c>
      <c r="K28" s="52" t="s">
        <v>14</v>
      </c>
      <c r="L28" s="52" t="s">
        <v>14</v>
      </c>
      <c r="M28" s="52" t="s">
        <v>14</v>
      </c>
      <c r="N28" s="52" t="s">
        <v>14</v>
      </c>
      <c r="O28" s="52" t="s">
        <v>14</v>
      </c>
      <c r="P28" s="52" t="s">
        <v>14</v>
      </c>
      <c r="Q28" s="52" t="s">
        <v>14</v>
      </c>
      <c r="R28" s="52" t="s">
        <v>14</v>
      </c>
      <c r="S28" s="52" t="s">
        <v>14</v>
      </c>
      <c r="T28" s="117" t="e">
        <f t="shared" si="0"/>
        <v>#DIV/0!</v>
      </c>
      <c r="U28" s="123" t="s">
        <v>82</v>
      </c>
      <c r="V28" s="92" t="s">
        <v>55</v>
      </c>
    </row>
    <row r="29" spans="1:22" s="101" customFormat="1" ht="89.45" customHeight="1" thickBot="1" x14ac:dyDescent="0.3">
      <c r="A29" s="86">
        <v>18</v>
      </c>
      <c r="B29" s="87" t="s">
        <v>109</v>
      </c>
      <c r="C29" s="86"/>
      <c r="D29" s="86" t="s">
        <v>110</v>
      </c>
      <c r="E29" s="86" t="s">
        <v>111</v>
      </c>
      <c r="F29" s="91" t="s">
        <v>82</v>
      </c>
      <c r="G29" s="91" t="s">
        <v>82</v>
      </c>
      <c r="H29" s="52" t="s">
        <v>82</v>
      </c>
      <c r="I29" s="60">
        <v>1.2499999999999999E-2</v>
      </c>
      <c r="J29" s="60">
        <v>1.1111111111111112E-2</v>
      </c>
      <c r="K29" s="60">
        <v>8.3333333333333332E-3</v>
      </c>
      <c r="L29" s="60">
        <v>6.2499999999999995E-3</v>
      </c>
      <c r="M29" s="60">
        <v>6.2499999999999995E-3</v>
      </c>
      <c r="N29" s="60">
        <v>5.5555555555555558E-3</v>
      </c>
      <c r="O29" s="60">
        <v>5.5555555555555558E-3</v>
      </c>
      <c r="P29" s="60">
        <v>6.2499999999999995E-3</v>
      </c>
      <c r="Q29" s="60">
        <v>5.5555555555555558E-3</v>
      </c>
      <c r="R29" s="60">
        <v>5.5555555555555558E-3</v>
      </c>
      <c r="S29" s="60">
        <v>6.9444444444444441E-3</v>
      </c>
      <c r="T29" s="61">
        <f>AVERAGE(H29:S29)</f>
        <v>7.2601010101010091E-3</v>
      </c>
      <c r="U29" s="123" t="s">
        <v>112</v>
      </c>
      <c r="V29" s="92" t="s">
        <v>55</v>
      </c>
    </row>
    <row r="30" spans="1:22" s="101" customFormat="1" ht="124.5" customHeight="1" thickBot="1" x14ac:dyDescent="0.3">
      <c r="A30" s="86">
        <v>9</v>
      </c>
      <c r="B30" s="87" t="s">
        <v>31</v>
      </c>
      <c r="C30" s="98" t="s">
        <v>41</v>
      </c>
      <c r="D30" s="96" t="s">
        <v>64</v>
      </c>
      <c r="E30" s="105">
        <v>3.472222222222222E-3</v>
      </c>
      <c r="F30" s="91" t="s">
        <v>14</v>
      </c>
      <c r="G30" s="91" t="s">
        <v>14</v>
      </c>
      <c r="H30" s="52" t="s">
        <v>14</v>
      </c>
      <c r="I30" s="52" t="s">
        <v>14</v>
      </c>
      <c r="J30" s="52" t="s">
        <v>14</v>
      </c>
      <c r="K30" s="52" t="s">
        <v>14</v>
      </c>
      <c r="L30" s="52" t="s">
        <v>14</v>
      </c>
      <c r="M30" s="52" t="s">
        <v>14</v>
      </c>
      <c r="N30" s="52" t="s">
        <v>14</v>
      </c>
      <c r="O30" s="52" t="s">
        <v>14</v>
      </c>
      <c r="P30" s="52" t="s">
        <v>14</v>
      </c>
      <c r="Q30" s="52" t="s">
        <v>14</v>
      </c>
      <c r="R30" s="52" t="s">
        <v>14</v>
      </c>
      <c r="S30" s="52" t="s">
        <v>14</v>
      </c>
      <c r="T30" s="117" t="e">
        <f t="shared" si="0"/>
        <v>#DIV/0!</v>
      </c>
      <c r="U30" s="123" t="s">
        <v>82</v>
      </c>
      <c r="V30" s="92" t="s">
        <v>55</v>
      </c>
    </row>
    <row r="31" spans="1:22" s="101" customFormat="1" ht="131.25" customHeight="1" thickBot="1" x14ac:dyDescent="0.3">
      <c r="A31" s="86">
        <v>10</v>
      </c>
      <c r="B31" s="106" t="s">
        <v>32</v>
      </c>
      <c r="C31" s="98" t="s">
        <v>42</v>
      </c>
      <c r="D31" s="96" t="s">
        <v>65</v>
      </c>
      <c r="E31" s="105">
        <v>2.0833333333333332E-2</v>
      </c>
      <c r="F31" s="91" t="s">
        <v>14</v>
      </c>
      <c r="G31" s="91" t="s">
        <v>14</v>
      </c>
      <c r="H31" s="52" t="s">
        <v>14</v>
      </c>
      <c r="I31" s="52" t="s">
        <v>14</v>
      </c>
      <c r="J31" s="52" t="s">
        <v>14</v>
      </c>
      <c r="K31" s="52" t="s">
        <v>14</v>
      </c>
      <c r="L31" s="52" t="s">
        <v>14</v>
      </c>
      <c r="M31" s="52" t="s">
        <v>14</v>
      </c>
      <c r="N31" s="52" t="s">
        <v>14</v>
      </c>
      <c r="O31" s="52" t="s">
        <v>14</v>
      </c>
      <c r="P31" s="52" t="s">
        <v>14</v>
      </c>
      <c r="Q31" s="52" t="s">
        <v>14</v>
      </c>
      <c r="R31" s="52" t="s">
        <v>14</v>
      </c>
      <c r="S31" s="52" t="s">
        <v>14</v>
      </c>
      <c r="T31" s="117" t="e">
        <f t="shared" si="0"/>
        <v>#DIV/0!</v>
      </c>
      <c r="U31" s="123" t="s">
        <v>82</v>
      </c>
      <c r="V31" s="92" t="s">
        <v>55</v>
      </c>
    </row>
    <row r="32" spans="1:22" s="101" customFormat="1" ht="148.5" customHeight="1" thickBot="1" x14ac:dyDescent="0.3">
      <c r="A32" s="86">
        <v>11</v>
      </c>
      <c r="B32" s="106" t="s">
        <v>103</v>
      </c>
      <c r="C32" s="98" t="s">
        <v>43</v>
      </c>
      <c r="D32" s="190" t="s">
        <v>66</v>
      </c>
      <c r="E32" s="94" t="s">
        <v>51</v>
      </c>
      <c r="F32" s="91" t="s">
        <v>14</v>
      </c>
      <c r="G32" s="91" t="s">
        <v>14</v>
      </c>
      <c r="H32" s="52" t="s">
        <v>14</v>
      </c>
      <c r="I32" s="52" t="s">
        <v>14</v>
      </c>
      <c r="J32" s="52">
        <v>0.25</v>
      </c>
      <c r="K32" s="52">
        <v>0.28999999999999998</v>
      </c>
      <c r="L32" s="52">
        <v>0.57999999999999996</v>
      </c>
      <c r="M32" s="52">
        <v>0.61</v>
      </c>
      <c r="N32" s="52">
        <v>0.67</v>
      </c>
      <c r="O32" s="52">
        <v>0.53</v>
      </c>
      <c r="P32" s="52">
        <v>0.43</v>
      </c>
      <c r="Q32" s="52">
        <v>0.6401</v>
      </c>
      <c r="R32" s="52">
        <v>0.93010000000000004</v>
      </c>
      <c r="S32" s="52">
        <v>0.92620000000000002</v>
      </c>
      <c r="T32" s="117">
        <f t="shared" si="0"/>
        <v>0.58563999999999994</v>
      </c>
      <c r="U32" s="123" t="s">
        <v>96</v>
      </c>
      <c r="V32" s="92" t="s">
        <v>55</v>
      </c>
    </row>
    <row r="33" spans="1:22" s="101" customFormat="1" ht="148.5" customHeight="1" thickBot="1" x14ac:dyDescent="0.3">
      <c r="A33" s="86">
        <v>12</v>
      </c>
      <c r="B33" s="106" t="s">
        <v>104</v>
      </c>
      <c r="C33" s="98" t="s">
        <v>43</v>
      </c>
      <c r="D33" s="191"/>
      <c r="E33" s="94" t="s">
        <v>51</v>
      </c>
      <c r="F33" s="91" t="s">
        <v>14</v>
      </c>
      <c r="G33" s="91" t="s">
        <v>14</v>
      </c>
      <c r="H33" s="52">
        <v>7.4947655933463336E-2</v>
      </c>
      <c r="I33" s="52">
        <v>0.12900503622833537</v>
      </c>
      <c r="J33" s="52">
        <v>0.15694617972676478</v>
      </c>
      <c r="K33" s="52">
        <v>0.1496339564235489</v>
      </c>
      <c r="L33" s="52">
        <v>0.28010127406732532</v>
      </c>
      <c r="M33" s="52">
        <v>0.56572037037037037</v>
      </c>
      <c r="N33" s="52">
        <v>0.86766613556057393</v>
      </c>
      <c r="O33" s="52">
        <v>0.78141666666666665</v>
      </c>
      <c r="P33" s="52">
        <v>0.98613077656617842</v>
      </c>
      <c r="Q33" s="52">
        <v>0.37059999999999998</v>
      </c>
      <c r="R33" s="52">
        <v>0.72260000000000002</v>
      </c>
      <c r="S33" s="52">
        <v>0.67430000000000001</v>
      </c>
      <c r="T33" s="117">
        <f t="shared" si="0"/>
        <v>0.4799223376286022</v>
      </c>
      <c r="U33" s="123" t="s">
        <v>96</v>
      </c>
      <c r="V33" s="92" t="s">
        <v>55</v>
      </c>
    </row>
    <row r="34" spans="1:22" s="101" customFormat="1" ht="96.75" customHeight="1" thickBot="1" x14ac:dyDescent="0.3">
      <c r="A34" s="86">
        <v>13</v>
      </c>
      <c r="B34" s="106" t="s">
        <v>105</v>
      </c>
      <c r="C34" s="88" t="s">
        <v>44</v>
      </c>
      <c r="D34" s="191"/>
      <c r="E34" s="94">
        <v>1</v>
      </c>
      <c r="F34" s="91" t="s">
        <v>14</v>
      </c>
      <c r="G34" s="91" t="s">
        <v>14</v>
      </c>
      <c r="H34" s="52" t="s">
        <v>14</v>
      </c>
      <c r="I34" s="52" t="s">
        <v>14</v>
      </c>
      <c r="J34" s="52">
        <v>0.03</v>
      </c>
      <c r="K34" s="52">
        <v>0.3</v>
      </c>
      <c r="L34" s="52">
        <v>0.42</v>
      </c>
      <c r="M34" s="52">
        <v>0.41</v>
      </c>
      <c r="N34" s="52">
        <v>0.99</v>
      </c>
      <c r="O34" s="52">
        <v>1.32</v>
      </c>
      <c r="P34" s="52">
        <v>1.3862222222222222</v>
      </c>
      <c r="Q34" s="52">
        <v>1.1200000000000001</v>
      </c>
      <c r="R34" s="52">
        <v>0.77729999999999999</v>
      </c>
      <c r="S34" s="52">
        <v>0.46111111111111114</v>
      </c>
      <c r="T34" s="117">
        <f t="shared" si="0"/>
        <v>0.72146333333333335</v>
      </c>
      <c r="U34" s="123" t="s">
        <v>106</v>
      </c>
      <c r="V34" s="92" t="s">
        <v>55</v>
      </c>
    </row>
    <row r="35" spans="1:22" s="101" customFormat="1" ht="96.75" customHeight="1" thickBot="1" x14ac:dyDescent="0.3">
      <c r="A35" s="86">
        <v>14</v>
      </c>
      <c r="B35" s="106" t="s">
        <v>107</v>
      </c>
      <c r="C35" s="88" t="s">
        <v>44</v>
      </c>
      <c r="D35" s="192"/>
      <c r="E35" s="94" t="s">
        <v>82</v>
      </c>
      <c r="F35" s="91" t="s">
        <v>14</v>
      </c>
      <c r="G35" s="91" t="s">
        <v>14</v>
      </c>
      <c r="H35" s="52">
        <v>0.28983305106757501</v>
      </c>
      <c r="I35" s="52">
        <v>0.13961698651019167</v>
      </c>
      <c r="J35" s="52">
        <v>0.27473604687858227</v>
      </c>
      <c r="K35" s="52">
        <v>0.19897654831441303</v>
      </c>
      <c r="L35" s="52">
        <v>9.7054781212984373E-2</v>
      </c>
      <c r="M35" s="52">
        <v>0.10820340483991915</v>
      </c>
      <c r="N35" s="52">
        <v>9.7060305510817776E-2</v>
      </c>
      <c r="O35" s="52">
        <v>5.0309151623856248E-2</v>
      </c>
      <c r="P35" s="52">
        <v>6.3407178510258649E-2</v>
      </c>
      <c r="Q35" s="52">
        <v>8.3500000000000005E-2</v>
      </c>
      <c r="R35" s="52">
        <v>0.28050000000000003</v>
      </c>
      <c r="S35" s="52" t="s">
        <v>114</v>
      </c>
      <c r="T35" s="117">
        <f t="shared" si="0"/>
        <v>0.15301795040623617</v>
      </c>
      <c r="U35" s="123" t="s">
        <v>96</v>
      </c>
      <c r="V35" s="92" t="s">
        <v>55</v>
      </c>
    </row>
    <row r="36" spans="1:22" s="101" customFormat="1" ht="96.75" customHeight="1" thickBot="1" x14ac:dyDescent="0.3">
      <c r="A36" s="86">
        <v>15</v>
      </c>
      <c r="B36" s="106" t="s">
        <v>35</v>
      </c>
      <c r="C36" s="88" t="s">
        <v>45</v>
      </c>
      <c r="D36" s="96" t="s">
        <v>67</v>
      </c>
      <c r="E36" s="107"/>
      <c r="F36" s="90" t="s">
        <v>108</v>
      </c>
      <c r="G36" s="91" t="s">
        <v>14</v>
      </c>
      <c r="H36" s="52" t="s">
        <v>14</v>
      </c>
      <c r="I36" s="52" t="s">
        <v>14</v>
      </c>
      <c r="J36" s="52" t="s">
        <v>14</v>
      </c>
      <c r="K36" s="52" t="s">
        <v>14</v>
      </c>
      <c r="L36" s="52" t="s">
        <v>14</v>
      </c>
      <c r="M36" s="52" t="s">
        <v>14</v>
      </c>
      <c r="N36" s="52" t="s">
        <v>14</v>
      </c>
      <c r="O36" s="52" t="s">
        <v>14</v>
      </c>
      <c r="P36" s="52" t="s">
        <v>14</v>
      </c>
      <c r="Q36" s="52" t="s">
        <v>14</v>
      </c>
      <c r="R36" s="52" t="s">
        <v>14</v>
      </c>
      <c r="S36" s="52" t="s">
        <v>14</v>
      </c>
      <c r="T36" s="117" t="e">
        <f t="shared" si="0"/>
        <v>#DIV/0!</v>
      </c>
      <c r="U36" s="123" t="s">
        <v>82</v>
      </c>
      <c r="V36" s="92" t="s">
        <v>55</v>
      </c>
    </row>
    <row r="37" spans="1:22" s="101" customFormat="1" ht="120" customHeight="1" x14ac:dyDescent="0.25">
      <c r="A37" s="86">
        <v>16</v>
      </c>
      <c r="B37" s="106" t="s">
        <v>36</v>
      </c>
      <c r="C37" s="88" t="s">
        <v>70</v>
      </c>
      <c r="D37" s="108" t="s">
        <v>68</v>
      </c>
      <c r="E37" s="94" t="s">
        <v>19</v>
      </c>
      <c r="F37" s="90" t="s">
        <v>52</v>
      </c>
      <c r="G37" s="91" t="s">
        <v>14</v>
      </c>
      <c r="H37" s="52" t="s">
        <v>14</v>
      </c>
      <c r="I37" s="52" t="s">
        <v>14</v>
      </c>
      <c r="J37" s="52" t="s">
        <v>14</v>
      </c>
      <c r="K37" s="52" t="s">
        <v>14</v>
      </c>
      <c r="L37" s="52" t="s">
        <v>14</v>
      </c>
      <c r="M37" s="52" t="s">
        <v>14</v>
      </c>
      <c r="N37" s="52" t="s">
        <v>14</v>
      </c>
      <c r="O37" s="52" t="s">
        <v>14</v>
      </c>
      <c r="P37" s="52" t="s">
        <v>14</v>
      </c>
      <c r="Q37" s="52" t="s">
        <v>14</v>
      </c>
      <c r="R37" s="52" t="s">
        <v>14</v>
      </c>
      <c r="S37" s="52" t="s">
        <v>14</v>
      </c>
      <c r="T37" s="117" t="e">
        <f t="shared" si="0"/>
        <v>#DIV/0!</v>
      </c>
      <c r="U37" s="123" t="s">
        <v>82</v>
      </c>
      <c r="V37" s="92" t="s">
        <v>55</v>
      </c>
    </row>
    <row r="38" spans="1:22" s="101" customFormat="1" ht="89.45" customHeight="1" x14ac:dyDescent="0.25">
      <c r="A38" s="86">
        <v>17</v>
      </c>
      <c r="B38" s="87" t="s">
        <v>37</v>
      </c>
      <c r="C38" s="98" t="s">
        <v>71</v>
      </c>
      <c r="D38" s="96" t="s">
        <v>75</v>
      </c>
      <c r="E38" s="94" t="s">
        <v>19</v>
      </c>
      <c r="F38" s="91" t="s">
        <v>14</v>
      </c>
      <c r="G38" s="91" t="s">
        <v>14</v>
      </c>
      <c r="H38" s="52" t="s">
        <v>14</v>
      </c>
      <c r="I38" s="52" t="s">
        <v>14</v>
      </c>
      <c r="J38" s="52" t="s">
        <v>14</v>
      </c>
      <c r="K38" s="52" t="s">
        <v>14</v>
      </c>
      <c r="L38" s="52" t="s">
        <v>14</v>
      </c>
      <c r="M38" s="52" t="s">
        <v>14</v>
      </c>
      <c r="N38" s="52" t="s">
        <v>14</v>
      </c>
      <c r="O38" s="52" t="s">
        <v>14</v>
      </c>
      <c r="P38" s="52" t="s">
        <v>14</v>
      </c>
      <c r="Q38" s="52" t="s">
        <v>14</v>
      </c>
      <c r="R38" s="52" t="s">
        <v>14</v>
      </c>
      <c r="S38" s="52" t="s">
        <v>14</v>
      </c>
      <c r="T38" s="119" t="e">
        <f t="shared" si="0"/>
        <v>#DIV/0!</v>
      </c>
      <c r="U38" s="123" t="s">
        <v>82</v>
      </c>
      <c r="V38" s="92" t="s">
        <v>55</v>
      </c>
    </row>
    <row r="39" spans="1:22" s="101" customFormat="1" ht="89.45" customHeight="1" x14ac:dyDescent="0.3">
      <c r="A39" s="109"/>
      <c r="B39" s="110"/>
      <c r="C39" s="110"/>
      <c r="D39" s="110"/>
      <c r="E39" s="111"/>
      <c r="F39" s="111"/>
      <c r="G39" s="111"/>
      <c r="H39" s="111"/>
      <c r="I39" s="111"/>
      <c r="J39" s="111"/>
      <c r="K39" s="111"/>
      <c r="L39" s="111"/>
      <c r="M39" s="111"/>
      <c r="N39" s="111"/>
      <c r="O39" s="111"/>
      <c r="P39" s="111"/>
      <c r="Q39" s="111"/>
      <c r="R39" s="111"/>
      <c r="S39" s="111"/>
      <c r="T39" s="111"/>
      <c r="U39" s="111"/>
      <c r="V39" s="112"/>
    </row>
    <row r="40" spans="1:22" s="101" customFormat="1" ht="89.45" customHeight="1" x14ac:dyDescent="0.3">
      <c r="A40" s="113"/>
      <c r="B40" s="110"/>
      <c r="C40" s="110"/>
      <c r="D40" s="110"/>
      <c r="E40" s="65"/>
      <c r="F40" s="114"/>
      <c r="G40" s="111"/>
      <c r="H40" s="111"/>
      <c r="I40" s="111"/>
      <c r="J40" s="111"/>
      <c r="K40" s="111"/>
      <c r="L40" s="111"/>
      <c r="M40" s="111"/>
      <c r="N40" s="111"/>
      <c r="O40" s="111"/>
      <c r="P40" s="111"/>
      <c r="Q40" s="111"/>
      <c r="R40" s="111"/>
      <c r="S40" s="111"/>
      <c r="T40" s="111"/>
      <c r="U40" s="111"/>
      <c r="V40" s="112"/>
    </row>
    <row r="41" spans="1:22" s="101" customFormat="1" ht="89.45" customHeight="1" x14ac:dyDescent="0.3">
      <c r="A41" s="65"/>
      <c r="B41" s="110"/>
      <c r="C41" s="110"/>
      <c r="D41" s="110"/>
      <c r="E41" s="115"/>
      <c r="F41" s="114"/>
      <c r="G41" s="111"/>
      <c r="H41" s="111"/>
      <c r="I41" s="111"/>
      <c r="J41" s="111"/>
      <c r="K41" s="111"/>
      <c r="L41" s="111"/>
      <c r="M41" s="111"/>
      <c r="N41" s="111"/>
      <c r="O41" s="111"/>
      <c r="P41" s="111"/>
      <c r="Q41" s="111"/>
      <c r="R41" s="111"/>
      <c r="S41" s="111"/>
      <c r="T41" s="111"/>
      <c r="U41" s="111"/>
      <c r="V41" s="112"/>
    </row>
    <row r="42" spans="1:22" s="101" customFormat="1" ht="47.25" customHeight="1" x14ac:dyDescent="0.25">
      <c r="A42" s="65"/>
      <c r="B42" s="116"/>
      <c r="C42" s="111"/>
      <c r="D42" s="111"/>
      <c r="E42" s="111"/>
      <c r="F42" s="111"/>
      <c r="G42" s="111"/>
      <c r="H42" s="111"/>
      <c r="I42" s="111"/>
      <c r="J42" s="111"/>
      <c r="K42" s="111"/>
      <c r="L42" s="111"/>
      <c r="M42" s="111"/>
      <c r="N42" s="111"/>
      <c r="O42" s="111"/>
      <c r="P42" s="111"/>
      <c r="Q42" s="111"/>
      <c r="R42" s="111"/>
      <c r="S42" s="111"/>
      <c r="T42" s="111"/>
      <c r="U42" s="112"/>
    </row>
    <row r="43" spans="1:22" s="101" customFormat="1" ht="36" customHeight="1" x14ac:dyDescent="0.25">
      <c r="A43" s="65"/>
      <c r="B43" s="116"/>
      <c r="C43" s="116"/>
      <c r="D43" s="111"/>
      <c r="E43" s="111"/>
      <c r="F43" s="111"/>
      <c r="G43" s="111"/>
      <c r="H43" s="111"/>
      <c r="I43" s="111"/>
      <c r="J43" s="111"/>
      <c r="K43" s="111"/>
      <c r="L43" s="111"/>
      <c r="M43" s="111"/>
      <c r="N43" s="111"/>
      <c r="O43" s="111"/>
      <c r="P43" s="111"/>
      <c r="Q43" s="111"/>
      <c r="R43" s="111"/>
      <c r="S43" s="111"/>
      <c r="T43" s="111"/>
      <c r="U43" s="111"/>
      <c r="V43" s="112"/>
    </row>
    <row r="44" spans="1:22" s="101" customFormat="1" ht="22.5" customHeight="1" x14ac:dyDescent="0.25">
      <c r="A44" s="65"/>
      <c r="B44" s="116"/>
      <c r="C44" s="116"/>
      <c r="D44" s="111"/>
      <c r="E44" s="111"/>
      <c r="F44" s="111"/>
      <c r="G44" s="111"/>
      <c r="H44" s="111"/>
      <c r="I44" s="111"/>
      <c r="J44" s="111"/>
      <c r="K44" s="111"/>
      <c r="L44" s="111"/>
      <c r="M44" s="111"/>
      <c r="N44" s="111"/>
      <c r="O44" s="111"/>
      <c r="P44" s="111"/>
      <c r="Q44" s="111"/>
      <c r="R44" s="111"/>
      <c r="S44" s="111"/>
      <c r="T44" s="111"/>
      <c r="U44" s="111"/>
      <c r="V44" s="112"/>
    </row>
    <row r="45" spans="1:22" s="101" customFormat="1" ht="89.45" customHeight="1" x14ac:dyDescent="0.25">
      <c r="A45" s="65"/>
      <c r="B45" s="116"/>
      <c r="C45" s="116"/>
      <c r="D45" s="111"/>
      <c r="E45" s="111"/>
      <c r="F45" s="111"/>
      <c r="G45" s="111"/>
      <c r="H45" s="111"/>
      <c r="I45" s="111"/>
      <c r="J45" s="111"/>
      <c r="K45" s="111"/>
      <c r="L45" s="111"/>
      <c r="M45" s="111"/>
      <c r="N45" s="111"/>
      <c r="O45" s="111"/>
      <c r="P45" s="111"/>
      <c r="Q45" s="111"/>
      <c r="R45" s="111"/>
      <c r="S45" s="111"/>
      <c r="T45" s="111"/>
      <c r="U45" s="111"/>
      <c r="V45" s="112"/>
    </row>
    <row r="46" spans="1:22" s="101" customFormat="1" ht="89.45" customHeight="1" x14ac:dyDescent="0.25">
      <c r="A46" s="65"/>
      <c r="B46" s="116"/>
      <c r="C46" s="116"/>
      <c r="D46" s="111"/>
      <c r="E46" s="111"/>
      <c r="F46" s="111"/>
      <c r="G46" s="111"/>
      <c r="H46" s="111"/>
      <c r="I46" s="111"/>
      <c r="J46" s="111"/>
      <c r="K46" s="111"/>
      <c r="L46" s="111"/>
      <c r="M46" s="111"/>
      <c r="N46" s="111"/>
      <c r="O46" s="111"/>
      <c r="P46" s="111"/>
      <c r="Q46" s="111"/>
      <c r="R46" s="111"/>
      <c r="S46" s="111"/>
      <c r="T46" s="111"/>
      <c r="U46" s="111"/>
      <c r="V46" s="112"/>
    </row>
    <row r="47" spans="1:22" ht="18" x14ac:dyDescent="0.25">
      <c r="B47" s="116"/>
      <c r="C47" s="116"/>
      <c r="D47" s="111"/>
      <c r="E47" s="111"/>
      <c r="F47" s="111"/>
      <c r="G47" s="111"/>
      <c r="H47" s="111"/>
      <c r="I47" s="111"/>
      <c r="J47" s="111"/>
      <c r="K47" s="111"/>
      <c r="L47" s="111"/>
      <c r="M47" s="111"/>
      <c r="N47" s="111"/>
      <c r="O47" s="111"/>
      <c r="P47" s="111"/>
      <c r="Q47" s="111"/>
      <c r="R47" s="111"/>
      <c r="S47" s="111"/>
      <c r="T47" s="111"/>
      <c r="U47" s="111"/>
      <c r="V47" s="112"/>
    </row>
    <row r="48" spans="1:22" ht="18" x14ac:dyDescent="0.25">
      <c r="B48" s="116"/>
      <c r="C48" s="116"/>
      <c r="D48" s="111"/>
      <c r="E48" s="111"/>
      <c r="F48" s="111"/>
      <c r="G48" s="111"/>
      <c r="H48" s="111"/>
      <c r="I48" s="111"/>
      <c r="J48" s="111"/>
      <c r="K48" s="111"/>
      <c r="L48" s="111"/>
      <c r="M48" s="111"/>
      <c r="N48" s="111"/>
      <c r="O48" s="111"/>
      <c r="P48" s="111"/>
      <c r="Q48" s="111"/>
      <c r="R48" s="111"/>
      <c r="S48" s="111"/>
      <c r="T48" s="111"/>
      <c r="U48" s="111"/>
      <c r="V48" s="112"/>
    </row>
    <row r="49" spans="2:22" ht="18" x14ac:dyDescent="0.25">
      <c r="B49" s="116"/>
      <c r="C49" s="116"/>
      <c r="D49" s="111"/>
      <c r="E49" s="111"/>
      <c r="F49" s="111"/>
      <c r="G49" s="111"/>
      <c r="H49" s="111"/>
      <c r="I49" s="111"/>
      <c r="J49" s="111"/>
      <c r="K49" s="111"/>
      <c r="L49" s="111"/>
      <c r="M49" s="111"/>
      <c r="N49" s="111"/>
      <c r="O49" s="111"/>
      <c r="P49" s="111"/>
      <c r="Q49" s="111"/>
      <c r="R49" s="111"/>
      <c r="S49" s="111"/>
      <c r="T49" s="111"/>
      <c r="U49" s="111"/>
      <c r="V49" s="112"/>
    </row>
    <row r="50" spans="2:22" ht="18" x14ac:dyDescent="0.25">
      <c r="B50" s="116"/>
      <c r="C50" s="116"/>
      <c r="D50" s="111"/>
      <c r="E50" s="111"/>
      <c r="F50" s="111"/>
      <c r="G50" s="111"/>
      <c r="H50" s="111"/>
      <c r="I50" s="111"/>
      <c r="J50" s="111"/>
      <c r="K50" s="111"/>
      <c r="L50" s="111"/>
      <c r="M50" s="111"/>
      <c r="N50" s="111"/>
      <c r="O50" s="111"/>
      <c r="P50" s="111"/>
      <c r="Q50" s="111"/>
      <c r="R50" s="111"/>
      <c r="S50" s="111"/>
      <c r="T50" s="111"/>
      <c r="U50" s="111"/>
      <c r="V50" s="112"/>
    </row>
    <row r="51" spans="2:22" ht="18" x14ac:dyDescent="0.25">
      <c r="B51" s="116"/>
      <c r="C51" s="116"/>
      <c r="D51" s="111"/>
      <c r="E51" s="111"/>
      <c r="F51" s="111"/>
      <c r="G51" s="111"/>
      <c r="H51" s="111"/>
      <c r="I51" s="111"/>
      <c r="J51" s="111"/>
      <c r="K51" s="111"/>
      <c r="L51" s="111"/>
      <c r="M51" s="111"/>
      <c r="N51" s="111"/>
      <c r="O51" s="111"/>
      <c r="P51" s="111"/>
      <c r="Q51" s="111"/>
      <c r="R51" s="111"/>
      <c r="S51" s="111"/>
      <c r="T51" s="111"/>
      <c r="U51" s="111"/>
      <c r="V51" s="112"/>
    </row>
    <row r="52" spans="2:22" ht="18" x14ac:dyDescent="0.25">
      <c r="B52" s="116"/>
      <c r="C52" s="116"/>
      <c r="D52" s="111"/>
      <c r="E52" s="111"/>
      <c r="F52" s="111"/>
      <c r="G52" s="111"/>
      <c r="H52" s="111"/>
      <c r="I52" s="111"/>
      <c r="J52" s="111"/>
      <c r="K52" s="111"/>
      <c r="L52" s="111"/>
      <c r="M52" s="111"/>
      <c r="N52" s="111"/>
      <c r="O52" s="111"/>
      <c r="P52" s="111"/>
      <c r="Q52" s="111"/>
      <c r="R52" s="111"/>
      <c r="S52" s="111"/>
      <c r="T52" s="111"/>
      <c r="U52" s="111"/>
      <c r="V52" s="112"/>
    </row>
    <row r="53" spans="2:22" ht="18" x14ac:dyDescent="0.25">
      <c r="B53" s="116"/>
      <c r="C53" s="116"/>
      <c r="D53" s="111"/>
      <c r="E53" s="111"/>
      <c r="F53" s="111"/>
      <c r="G53" s="111"/>
      <c r="H53" s="111"/>
      <c r="I53" s="111"/>
      <c r="J53" s="111"/>
      <c r="K53" s="111"/>
      <c r="L53" s="111"/>
      <c r="M53" s="111"/>
      <c r="N53" s="111"/>
      <c r="O53" s="111"/>
      <c r="P53" s="111"/>
      <c r="Q53" s="111"/>
      <c r="R53" s="111"/>
      <c r="S53" s="111"/>
      <c r="T53" s="111"/>
      <c r="U53" s="111"/>
      <c r="V53" s="112"/>
    </row>
    <row r="54" spans="2:22" ht="18" x14ac:dyDescent="0.25">
      <c r="B54" s="116"/>
      <c r="C54" s="116"/>
      <c r="D54" s="111"/>
      <c r="E54" s="111"/>
      <c r="F54" s="111"/>
      <c r="G54" s="111"/>
      <c r="H54" s="111"/>
      <c r="I54" s="111"/>
      <c r="J54" s="111"/>
      <c r="K54" s="111"/>
      <c r="L54" s="111"/>
      <c r="M54" s="111"/>
      <c r="N54" s="111"/>
      <c r="O54" s="111"/>
      <c r="P54" s="111"/>
      <c r="Q54" s="111"/>
      <c r="R54" s="111"/>
      <c r="S54" s="111"/>
      <c r="T54" s="111"/>
      <c r="U54" s="111"/>
      <c r="V54" s="112"/>
    </row>
  </sheetData>
  <mergeCells count="23">
    <mergeCell ref="A2:D5"/>
    <mergeCell ref="E2:U5"/>
    <mergeCell ref="V2:W2"/>
    <mergeCell ref="V3:W3"/>
    <mergeCell ref="V4:W4"/>
    <mergeCell ref="V5:W5"/>
    <mergeCell ref="A8:U8"/>
    <mergeCell ref="A9:U9"/>
    <mergeCell ref="A11:B11"/>
    <mergeCell ref="A17:A20"/>
    <mergeCell ref="B17:B20"/>
    <mergeCell ref="C17:C20"/>
    <mergeCell ref="D17:F18"/>
    <mergeCell ref="G17:G20"/>
    <mergeCell ref="T17:T20"/>
    <mergeCell ref="U17:U20"/>
    <mergeCell ref="D32:D35"/>
    <mergeCell ref="V17:V20"/>
    <mergeCell ref="H18:S19"/>
    <mergeCell ref="D19:D20"/>
    <mergeCell ref="E19:E20"/>
    <mergeCell ref="F19:F20"/>
    <mergeCell ref="D21:D22"/>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tabSelected="1" topLeftCell="D12" zoomScale="53" zoomScaleNormal="53" workbookViewId="0">
      <selection activeCell="Q22" sqref="Q22"/>
    </sheetView>
  </sheetViews>
  <sheetFormatPr baseColWidth="10" defaultColWidth="4.28515625" defaultRowHeight="12.75" x14ac:dyDescent="0.2"/>
  <cols>
    <col min="1" max="1" width="74.42578125" style="1" bestFit="1" customWidth="1"/>
    <col min="2" max="2" width="58.28515625" style="2" customWidth="1"/>
    <col min="3" max="3" width="85.7109375" style="2" customWidth="1"/>
    <col min="4" max="4" width="54.7109375" style="1" customWidth="1"/>
    <col min="5" max="5" width="21.7109375" style="1" customWidth="1"/>
    <col min="6" max="6" width="19.7109375" style="1" customWidth="1"/>
    <col min="7" max="7" width="19.140625" style="1" customWidth="1"/>
    <col min="8" max="19" width="17.7109375" style="1" customWidth="1"/>
    <col min="20" max="20" width="24.42578125" style="1" customWidth="1"/>
    <col min="21" max="21" width="49.140625" style="1" customWidth="1"/>
    <col min="22" max="22" width="28.28515625" style="3" customWidth="1"/>
    <col min="23" max="16384" width="4.28515625" style="1"/>
  </cols>
  <sheetData>
    <row r="1" spans="1:23" ht="13.5" thickBot="1" x14ac:dyDescent="0.25"/>
    <row r="2" spans="1:23" ht="30.75" customHeight="1" x14ac:dyDescent="0.2">
      <c r="A2" s="166"/>
      <c r="B2" s="167"/>
      <c r="C2" s="167"/>
      <c r="D2" s="168"/>
      <c r="E2" s="175" t="s">
        <v>13</v>
      </c>
      <c r="F2" s="176"/>
      <c r="G2" s="176"/>
      <c r="H2" s="176"/>
      <c r="I2" s="176"/>
      <c r="J2" s="176"/>
      <c r="K2" s="176"/>
      <c r="L2" s="176"/>
      <c r="M2" s="176"/>
      <c r="N2" s="176"/>
      <c r="O2" s="176"/>
      <c r="P2" s="176"/>
      <c r="Q2" s="176"/>
      <c r="R2" s="176"/>
      <c r="S2" s="176"/>
      <c r="T2" s="176"/>
      <c r="U2" s="177"/>
      <c r="V2" s="184" t="s">
        <v>22</v>
      </c>
      <c r="W2" s="185"/>
    </row>
    <row r="3" spans="1:23" ht="16.5" customHeight="1" x14ac:dyDescent="0.2">
      <c r="A3" s="169"/>
      <c r="B3" s="170"/>
      <c r="C3" s="170"/>
      <c r="D3" s="171"/>
      <c r="E3" s="178"/>
      <c r="F3" s="179"/>
      <c r="G3" s="179"/>
      <c r="H3" s="179"/>
      <c r="I3" s="179"/>
      <c r="J3" s="179"/>
      <c r="K3" s="179"/>
      <c r="L3" s="179"/>
      <c r="M3" s="179"/>
      <c r="N3" s="179"/>
      <c r="O3" s="179"/>
      <c r="P3" s="179"/>
      <c r="Q3" s="179"/>
      <c r="R3" s="179"/>
      <c r="S3" s="179"/>
      <c r="T3" s="179"/>
      <c r="U3" s="180"/>
      <c r="V3" s="186" t="s">
        <v>15</v>
      </c>
      <c r="W3" s="187"/>
    </row>
    <row r="4" spans="1:23" ht="15.75" customHeight="1" x14ac:dyDescent="0.2">
      <c r="A4" s="169"/>
      <c r="B4" s="170"/>
      <c r="C4" s="170"/>
      <c r="D4" s="171"/>
      <c r="E4" s="178"/>
      <c r="F4" s="179"/>
      <c r="G4" s="179"/>
      <c r="H4" s="179"/>
      <c r="I4" s="179"/>
      <c r="J4" s="179"/>
      <c r="K4" s="179"/>
      <c r="L4" s="179"/>
      <c r="M4" s="179"/>
      <c r="N4" s="179"/>
      <c r="O4" s="179"/>
      <c r="P4" s="179"/>
      <c r="Q4" s="179"/>
      <c r="R4" s="179"/>
      <c r="S4" s="179"/>
      <c r="T4" s="179"/>
      <c r="U4" s="180"/>
      <c r="V4" s="186" t="s">
        <v>16</v>
      </c>
      <c r="W4" s="187"/>
    </row>
    <row r="5" spans="1:23" ht="30" customHeight="1" thickBot="1" x14ac:dyDescent="0.25">
      <c r="A5" s="172"/>
      <c r="B5" s="173"/>
      <c r="C5" s="173"/>
      <c r="D5" s="174"/>
      <c r="E5" s="181"/>
      <c r="F5" s="182"/>
      <c r="G5" s="182"/>
      <c r="H5" s="182"/>
      <c r="I5" s="182"/>
      <c r="J5" s="182"/>
      <c r="K5" s="182"/>
      <c r="L5" s="182"/>
      <c r="M5" s="182"/>
      <c r="N5" s="182"/>
      <c r="O5" s="182"/>
      <c r="P5" s="182"/>
      <c r="Q5" s="182"/>
      <c r="R5" s="182"/>
      <c r="S5" s="182"/>
      <c r="T5" s="182"/>
      <c r="U5" s="183"/>
      <c r="V5" s="188" t="s">
        <v>17</v>
      </c>
      <c r="W5" s="189"/>
    </row>
    <row r="6" spans="1:23" ht="27.75" x14ac:dyDescent="0.4">
      <c r="B6" s="4"/>
      <c r="C6" s="4"/>
      <c r="D6" s="5"/>
      <c r="E6" s="6"/>
      <c r="F6" s="6"/>
      <c r="G6" s="6"/>
      <c r="H6" s="7"/>
      <c r="I6" s="7"/>
      <c r="J6" s="7"/>
      <c r="K6" s="7"/>
      <c r="L6" s="7"/>
      <c r="O6" s="8"/>
      <c r="P6" s="8"/>
      <c r="Q6" s="8"/>
      <c r="R6" s="8"/>
      <c r="S6" s="8"/>
      <c r="T6" s="8"/>
      <c r="U6" s="7"/>
    </row>
    <row r="7" spans="1:23" ht="30.75" x14ac:dyDescent="0.2">
      <c r="B7" s="1"/>
      <c r="C7" s="1"/>
      <c r="D7" s="9"/>
      <c r="E7" s="9"/>
      <c r="F7" s="9"/>
      <c r="G7" s="10"/>
      <c r="H7" s="11"/>
      <c r="I7" s="11"/>
      <c r="J7" s="11"/>
      <c r="K7" s="11"/>
      <c r="L7" s="11"/>
      <c r="M7" s="11"/>
      <c r="N7" s="11"/>
      <c r="O7" s="11"/>
      <c r="P7" s="11"/>
      <c r="Q7" s="11"/>
      <c r="R7" s="11"/>
      <c r="S7" s="11"/>
      <c r="T7" s="11"/>
      <c r="U7" s="11"/>
    </row>
    <row r="8" spans="1:23" ht="30.75" x14ac:dyDescent="0.2">
      <c r="A8" s="154" t="s">
        <v>23</v>
      </c>
      <c r="B8" s="154"/>
      <c r="C8" s="154"/>
      <c r="D8" s="154"/>
      <c r="E8" s="154"/>
      <c r="F8" s="154"/>
      <c r="G8" s="154"/>
      <c r="H8" s="154"/>
      <c r="I8" s="154"/>
      <c r="J8" s="154"/>
      <c r="K8" s="154"/>
      <c r="L8" s="154"/>
      <c r="M8" s="154"/>
      <c r="N8" s="154"/>
      <c r="O8" s="154"/>
      <c r="P8" s="154"/>
      <c r="Q8" s="154"/>
      <c r="R8" s="154"/>
      <c r="S8" s="154"/>
      <c r="T8" s="154"/>
      <c r="U8" s="154"/>
    </row>
    <row r="9" spans="1:23" ht="132.75" customHeight="1" x14ac:dyDescent="0.2">
      <c r="A9" s="155" t="s">
        <v>74</v>
      </c>
      <c r="B9" s="154"/>
      <c r="C9" s="154"/>
      <c r="D9" s="154"/>
      <c r="E9" s="154"/>
      <c r="F9" s="154"/>
      <c r="G9" s="154"/>
      <c r="H9" s="154"/>
      <c r="I9" s="154"/>
      <c r="J9" s="154"/>
      <c r="K9" s="154"/>
      <c r="L9" s="154"/>
      <c r="M9" s="154"/>
      <c r="N9" s="154"/>
      <c r="O9" s="154"/>
      <c r="P9" s="154"/>
      <c r="Q9" s="154"/>
      <c r="R9" s="154"/>
      <c r="S9" s="154"/>
      <c r="T9" s="154"/>
      <c r="U9" s="154"/>
    </row>
    <row r="10" spans="1:23" ht="27.75" x14ac:dyDescent="0.2">
      <c r="B10" s="1"/>
      <c r="C10" s="1"/>
      <c r="D10" s="12"/>
      <c r="E10" s="12"/>
      <c r="F10" s="12"/>
      <c r="G10" s="12"/>
      <c r="H10" s="12"/>
      <c r="I10" s="12"/>
      <c r="J10" s="12"/>
      <c r="K10" s="12"/>
      <c r="L10" s="12"/>
      <c r="M10" s="12"/>
      <c r="N10" s="12"/>
      <c r="O10" s="12"/>
      <c r="P10" s="12"/>
      <c r="Q10" s="12"/>
      <c r="R10" s="12"/>
      <c r="S10" s="12"/>
      <c r="T10" s="12"/>
      <c r="U10" s="13"/>
    </row>
    <row r="11" spans="1:23" ht="27.75" x14ac:dyDescent="0.2">
      <c r="A11" s="156" t="s">
        <v>53</v>
      </c>
      <c r="B11" s="156"/>
      <c r="C11" s="14"/>
      <c r="D11" s="12"/>
      <c r="E11" s="12"/>
      <c r="F11" s="12"/>
      <c r="G11" s="12"/>
      <c r="I11" s="12"/>
      <c r="J11" s="12"/>
      <c r="K11" s="12"/>
      <c r="L11" s="12"/>
      <c r="M11" s="12"/>
      <c r="N11" s="12"/>
      <c r="O11" s="12"/>
      <c r="P11" s="12"/>
      <c r="Q11" s="12"/>
      <c r="R11" s="12"/>
      <c r="S11" s="12"/>
      <c r="T11" s="12"/>
      <c r="U11" s="13"/>
    </row>
    <row r="12" spans="1:23" ht="45.75" customHeight="1" x14ac:dyDescent="0.2">
      <c r="A12" s="15" t="s">
        <v>54</v>
      </c>
      <c r="B12" s="14" t="s">
        <v>18</v>
      </c>
      <c r="C12" s="14"/>
      <c r="D12" s="12"/>
      <c r="E12" s="12"/>
      <c r="F12" s="12"/>
      <c r="G12" s="12"/>
      <c r="H12" s="15"/>
      <c r="I12" s="12"/>
      <c r="J12" s="12"/>
      <c r="K12" s="12"/>
      <c r="L12" s="12"/>
      <c r="M12" s="12"/>
      <c r="N12" s="12"/>
      <c r="O12" s="12"/>
      <c r="P12" s="12"/>
      <c r="Q12" s="12"/>
      <c r="R12" s="12"/>
      <c r="S12" s="12"/>
      <c r="T12" s="12"/>
      <c r="U12" s="13"/>
    </row>
    <row r="13" spans="1:23" ht="19.5" customHeight="1" x14ac:dyDescent="0.2"/>
    <row r="14" spans="1:23" ht="20.100000000000001" customHeight="1" x14ac:dyDescent="0.2">
      <c r="B14" s="16" t="s">
        <v>0</v>
      </c>
      <c r="C14" s="16"/>
      <c r="D14" s="16"/>
      <c r="E14" s="16"/>
      <c r="F14" s="16"/>
      <c r="G14" s="16"/>
      <c r="H14" s="16"/>
      <c r="I14" s="16"/>
      <c r="J14" s="16"/>
      <c r="K14" s="16"/>
      <c r="L14" s="16"/>
      <c r="M14" s="16"/>
      <c r="N14" s="16"/>
      <c r="O14" s="16"/>
      <c r="P14" s="16"/>
      <c r="Q14" s="16"/>
      <c r="R14" s="16"/>
      <c r="S14" s="16"/>
      <c r="T14" s="16"/>
      <c r="U14" s="16"/>
    </row>
    <row r="15" spans="1:23" ht="20.100000000000001" customHeight="1" x14ac:dyDescent="0.2">
      <c r="B15" s="16" t="s">
        <v>0</v>
      </c>
      <c r="C15" s="16"/>
      <c r="D15" s="16"/>
      <c r="E15" s="16"/>
      <c r="F15" s="16"/>
      <c r="G15" s="16"/>
      <c r="H15" s="16"/>
      <c r="I15" s="16"/>
      <c r="J15" s="16"/>
      <c r="K15" s="16"/>
      <c r="L15" s="16"/>
      <c r="M15" s="16"/>
      <c r="N15" s="16"/>
      <c r="O15" s="16"/>
      <c r="P15" s="16"/>
      <c r="Q15" s="16"/>
      <c r="R15" s="16"/>
      <c r="S15" s="16"/>
      <c r="T15" s="16"/>
      <c r="U15" s="16"/>
    </row>
    <row r="16" spans="1:23" ht="20.100000000000001" customHeight="1" x14ac:dyDescent="0.2">
      <c r="B16" s="16"/>
      <c r="C16" s="16"/>
      <c r="D16" s="16"/>
      <c r="E16" s="16"/>
      <c r="F16" s="16"/>
      <c r="G16" s="16"/>
      <c r="H16" s="16"/>
      <c r="I16" s="16"/>
      <c r="J16" s="16"/>
      <c r="K16" s="16"/>
      <c r="L16" s="16"/>
      <c r="M16" s="16"/>
      <c r="N16" s="16"/>
      <c r="O16" s="16"/>
      <c r="P16" s="16"/>
      <c r="Q16" s="16"/>
      <c r="R16" s="16"/>
      <c r="S16" s="16"/>
      <c r="T16" s="16"/>
      <c r="U16" s="16"/>
    </row>
    <row r="17" spans="1:22" ht="20.100000000000001" customHeight="1" x14ac:dyDescent="0.2">
      <c r="A17" s="144" t="s">
        <v>1</v>
      </c>
      <c r="B17" s="144" t="s">
        <v>2</v>
      </c>
      <c r="C17" s="157" t="s">
        <v>6</v>
      </c>
      <c r="D17" s="159" t="s">
        <v>12</v>
      </c>
      <c r="E17" s="160"/>
      <c r="F17" s="161"/>
      <c r="G17" s="165" t="s">
        <v>3</v>
      </c>
      <c r="H17" s="17"/>
      <c r="I17" s="17"/>
      <c r="J17" s="17"/>
      <c r="K17" s="17"/>
      <c r="L17" s="17"/>
      <c r="M17" s="17"/>
      <c r="N17" s="17"/>
      <c r="O17" s="17"/>
      <c r="P17" s="17"/>
      <c r="Q17" s="17"/>
      <c r="R17" s="17"/>
      <c r="S17" s="17"/>
      <c r="T17" s="144" t="s">
        <v>4</v>
      </c>
      <c r="U17" s="157" t="s">
        <v>5</v>
      </c>
      <c r="V17" s="144" t="s">
        <v>7</v>
      </c>
    </row>
    <row r="18" spans="1:22" s="18" customFormat="1" ht="15" customHeight="1" x14ac:dyDescent="0.25">
      <c r="A18" s="144"/>
      <c r="B18" s="144"/>
      <c r="C18" s="158"/>
      <c r="D18" s="162"/>
      <c r="E18" s="163"/>
      <c r="F18" s="164"/>
      <c r="G18" s="165"/>
      <c r="H18" s="145" t="s">
        <v>8</v>
      </c>
      <c r="I18" s="146"/>
      <c r="J18" s="146"/>
      <c r="K18" s="146"/>
      <c r="L18" s="146"/>
      <c r="M18" s="146"/>
      <c r="N18" s="146"/>
      <c r="O18" s="146"/>
      <c r="P18" s="146"/>
      <c r="Q18" s="146"/>
      <c r="R18" s="146"/>
      <c r="S18" s="147"/>
      <c r="T18" s="144"/>
      <c r="U18" s="158"/>
      <c r="V18" s="144"/>
    </row>
    <row r="19" spans="1:22" s="18" customFormat="1" ht="18" customHeight="1" x14ac:dyDescent="0.25">
      <c r="A19" s="144"/>
      <c r="B19" s="144"/>
      <c r="C19" s="158"/>
      <c r="D19" s="151" t="s">
        <v>9</v>
      </c>
      <c r="E19" s="151" t="s">
        <v>10</v>
      </c>
      <c r="F19" s="151" t="s">
        <v>11</v>
      </c>
      <c r="G19" s="165"/>
      <c r="H19" s="148"/>
      <c r="I19" s="149"/>
      <c r="J19" s="149"/>
      <c r="K19" s="149"/>
      <c r="L19" s="149"/>
      <c r="M19" s="149"/>
      <c r="N19" s="149"/>
      <c r="O19" s="149"/>
      <c r="P19" s="149"/>
      <c r="Q19" s="149"/>
      <c r="R19" s="149"/>
      <c r="S19" s="150"/>
      <c r="T19" s="144"/>
      <c r="U19" s="158"/>
      <c r="V19" s="144"/>
    </row>
    <row r="20" spans="1:22" s="19" customFormat="1" ht="44.65" customHeight="1" thickBot="1" x14ac:dyDescent="0.4">
      <c r="A20" s="144"/>
      <c r="B20" s="157"/>
      <c r="C20" s="158"/>
      <c r="D20" s="152"/>
      <c r="E20" s="153"/>
      <c r="F20" s="152"/>
      <c r="G20" s="165"/>
      <c r="H20" s="58">
        <v>45658</v>
      </c>
      <c r="I20" s="58">
        <v>45689</v>
      </c>
      <c r="J20" s="58">
        <v>45717</v>
      </c>
      <c r="K20" s="58">
        <v>45748</v>
      </c>
      <c r="L20" s="58">
        <v>45778</v>
      </c>
      <c r="M20" s="58">
        <v>45809</v>
      </c>
      <c r="N20" s="58">
        <v>45839</v>
      </c>
      <c r="O20" s="58">
        <v>45870</v>
      </c>
      <c r="P20" s="58">
        <v>45901</v>
      </c>
      <c r="Q20" s="58">
        <v>45931</v>
      </c>
      <c r="R20" s="58">
        <v>45962</v>
      </c>
      <c r="S20" s="58">
        <v>45992</v>
      </c>
      <c r="T20" s="144"/>
      <c r="U20" s="158"/>
      <c r="V20" s="144"/>
    </row>
    <row r="21" spans="1:22" s="26" customFormat="1" ht="105.75" customHeight="1" thickBot="1" x14ac:dyDescent="0.4">
      <c r="A21" s="20">
        <v>1</v>
      </c>
      <c r="B21" s="21" t="s">
        <v>24</v>
      </c>
      <c r="C21" s="22" t="s">
        <v>58</v>
      </c>
      <c r="D21" s="142" t="s">
        <v>57</v>
      </c>
      <c r="E21" s="23" t="s">
        <v>20</v>
      </c>
      <c r="F21" s="32" t="s">
        <v>76</v>
      </c>
      <c r="G21" s="51" t="s">
        <v>14</v>
      </c>
      <c r="H21" s="133">
        <f>AVERAGE('TB EXCLIENT CONGO'!H21,'TB EXCLIENT CAM'!H21,'TB EXCLIENT MTN B'!H21,'TB EXCLIENT CELTIIS'!H21,'TB EXCLIENT GC'!H21,'TB EXCLIENT GB'!H21,'TB EXCLIENT CIV'!H21)</f>
        <v>0.89565714285714282</v>
      </c>
      <c r="I21" s="133">
        <f>AVERAGE('TB EXCLIENT CONGO'!I21,'TB EXCLIENT CAM'!I21,'TB EXCLIENT MTN B'!I21,'TB EXCLIENT CELTIIS'!I21,'TB EXCLIENT GC'!I21,'TB EXCLIENT GB'!I21,'TB EXCLIENT CIV'!I21)</f>
        <v>0.89802857142857129</v>
      </c>
      <c r="J21" s="133">
        <f>AVERAGE('TB EXCLIENT CONGO'!J21,'TB EXCLIENT CAM'!J21,'TB EXCLIENT MTN B'!J21,'TB EXCLIENT CELTIIS'!J21,'TB EXCLIENT GC'!J21,'TB EXCLIENT GB'!J21,'TB EXCLIENT CIV'!J21)</f>
        <v>0.86490000000000011</v>
      </c>
      <c r="K21" s="133">
        <f>AVERAGE('TB EXCLIENT CONGO'!K21,'TB EXCLIENT CAM'!K21,'TB EXCLIENT MTN B'!K21,'TB EXCLIENT CELTIIS'!K21,'TB EXCLIENT GC'!K21,'TB EXCLIENT GB'!K21,'TB EXCLIENT CIV'!K21)</f>
        <v>0.94541428571428576</v>
      </c>
      <c r="L21" s="133">
        <f>AVERAGE('TB EXCLIENT CONGO'!L21,'TB EXCLIENT CAM'!L21,'TB EXCLIENT MTN B'!L21,'TB EXCLIENT CELTIIS'!L21,'TB EXCLIENT GC'!L21,'TB EXCLIENT GB'!L21,'TB EXCLIENT CIV'!L21)</f>
        <v>0.90501428571428566</v>
      </c>
      <c r="M21" s="133">
        <f>AVERAGE('TB EXCLIENT CONGO'!M21,'TB EXCLIENT CAM'!M21,'TB EXCLIENT MTN B'!M21,'TB EXCLIENT CELTIIS'!M21,'TB EXCLIENT GC'!M21,'TB EXCLIENT GB'!M21,'TB EXCLIENT CIV'!M21)</f>
        <v>0.91328571428571415</v>
      </c>
      <c r="N21" s="133">
        <f>AVERAGE('TB EXCLIENT CONGO'!N21,'TB EXCLIENT CAM'!N21,'TB EXCLIENT MTN B'!N21,'TB EXCLIENT CELTIIS'!N21,'TB EXCLIENT GC'!N21,'TB EXCLIENT GB'!N21,'TB EXCLIENT CIV'!N21)</f>
        <v>0.88657142857142868</v>
      </c>
      <c r="O21" s="133">
        <f>AVERAGE('TB EXCLIENT CONGO'!O21,'TB EXCLIENT CAM'!O21,'TB EXCLIENT MTN B'!O21,'TB EXCLIENT CELTIIS'!O21,'TB EXCLIENT GC'!O21,'TB EXCLIENT GB'!O21,'TB EXCLIENT CIV'!O21)</f>
        <v>0.90911428571428576</v>
      </c>
      <c r="P21" s="133">
        <f>AVERAGE('TB EXCLIENT CONGO'!P21,'TB EXCLIENT CAM'!P21,'TB EXCLIENT MTN B'!P21,'TB EXCLIENT CELTIIS'!P21,'TB EXCLIENT GC'!P21,'TB EXCLIENT GB'!P21,'TB EXCLIENT CIV'!P21)</f>
        <v>0.9123</v>
      </c>
      <c r="Q21" s="133">
        <f>AVERAGE('TB EXCLIENT CONGO'!Q21,'TB EXCLIENT CAM'!Q21,'TB EXCLIENT MTN B'!Q21,'TB EXCLIENT CELTIIS'!Q21,'TB EXCLIENT GC'!Q21,'TB EXCLIENT GB'!Q21,'TB EXCLIENT CIV'!Q21)</f>
        <v>0.90728571428571425</v>
      </c>
      <c r="R21" s="133">
        <f>AVERAGE('TB EXCLIENT CONGO'!R21,'TB EXCLIENT CAM'!R21,'TB EXCLIENT MTN B'!R21,'TB EXCLIENT CELTIIS'!R21,'TB EXCLIENT GC'!R21,'TB EXCLIENT GB'!R21,'TB EXCLIENT CIV'!R21)</f>
        <v>0.8928571428571429</v>
      </c>
      <c r="S21" s="133">
        <f>AVERAGE('TB EXCLIENT CONGO'!S21,'TB EXCLIENT CAM'!S21,'TB EXCLIENT MTN B'!S21,'TB EXCLIENT CELTIIS'!S21,'TB EXCLIENT GC'!S21,'TB EXCLIENT GB'!S21,'TB EXCLIENT CIV'!S21)</f>
        <v>0.91428571428571426</v>
      </c>
      <c r="T21" s="134">
        <f>AVERAGE(H21:S21)</f>
        <v>0.90372619047619052</v>
      </c>
      <c r="U21" s="24"/>
      <c r="V21" s="25" t="s">
        <v>55</v>
      </c>
    </row>
    <row r="22" spans="1:22" s="26" customFormat="1" ht="105.75" customHeight="1" thickBot="1" x14ac:dyDescent="0.4">
      <c r="A22" s="20">
        <v>2</v>
      </c>
      <c r="B22" s="21" t="s">
        <v>25</v>
      </c>
      <c r="C22" s="22" t="s">
        <v>59</v>
      </c>
      <c r="D22" s="143"/>
      <c r="E22" s="27" t="s">
        <v>47</v>
      </c>
      <c r="F22" s="54" t="s">
        <v>46</v>
      </c>
      <c r="G22" s="51" t="s">
        <v>14</v>
      </c>
      <c r="H22" s="133">
        <f>AVERAGE('TB EXCLIENT CONGO'!H22,'TB EXCLIENT CAM'!H22,'TB EXCLIENT MTN B'!H22,'TB EXCLIENT CELTIIS'!H22,'TB EXCLIENT GC'!H22,'TB EXCLIENT GB'!H22,'TB EXCLIENT CIV'!H22)</f>
        <v>0.91879999999999995</v>
      </c>
      <c r="I22" s="133">
        <f>AVERAGE('TB EXCLIENT CONGO'!I22,'TB EXCLIENT CAM'!I22,'TB EXCLIENT MTN B'!I22,'TB EXCLIENT CELTIIS'!I22,'TB EXCLIENT GC'!I22,'TB EXCLIENT GB'!I22,'TB EXCLIENT CIV'!I22)</f>
        <v>0.935357142857143</v>
      </c>
      <c r="J22" s="133">
        <f>AVERAGE('TB EXCLIENT CONGO'!J22,'TB EXCLIENT CAM'!J22,'TB EXCLIENT MTN B'!J22,'TB EXCLIENT CELTIIS'!J22,'TB EXCLIENT GC'!J22,'TB EXCLIENT GB'!J22,'TB EXCLIENT CIV'!J22)</f>
        <v>0.89038571428571422</v>
      </c>
      <c r="K22" s="133">
        <f>AVERAGE('TB EXCLIENT CONGO'!K22,'TB EXCLIENT CAM'!K22,'TB EXCLIENT MTN B'!K22,'TB EXCLIENT CELTIIS'!K22,'TB EXCLIENT GC'!K22,'TB EXCLIENT GB'!K22,'TB EXCLIENT CIV'!K22)</f>
        <v>0.94195714285714272</v>
      </c>
      <c r="L22" s="133">
        <f>AVERAGE('TB EXCLIENT CONGO'!L22,'TB EXCLIENT CAM'!L22,'TB EXCLIENT MTN B'!L22,'TB EXCLIENT CELTIIS'!L22,'TB EXCLIENT GC'!L22,'TB EXCLIENT GB'!L22,'TB EXCLIENT CIV'!L22)</f>
        <v>0.9281285714285713</v>
      </c>
      <c r="M22" s="133">
        <f>AVERAGE('TB EXCLIENT CONGO'!M22,'TB EXCLIENT CAM'!M22,'TB EXCLIENT MTN B'!M22,'TB EXCLIENT CELTIIS'!M22,'TB EXCLIENT GC'!M22,'TB EXCLIENT GB'!M22,'TB EXCLIENT CIV'!M22)</f>
        <v>0.88754285714285708</v>
      </c>
      <c r="N22" s="133">
        <f>AVERAGE('TB EXCLIENT CONGO'!N22,'TB EXCLIENT CAM'!N22,'TB EXCLIENT MTN B'!N22,'TB EXCLIENT CELTIIS'!N22,'TB EXCLIENT GC'!N22,'TB EXCLIENT GB'!N22,'TB EXCLIENT CIV'!N22)</f>
        <v>0.88940000000000008</v>
      </c>
      <c r="O22" s="133">
        <f>AVERAGE('TB EXCLIENT CONGO'!O22,'TB EXCLIENT CAM'!O22,'TB EXCLIENT MTN B'!O22,'TB EXCLIENT CELTIIS'!O22,'TB EXCLIENT GC'!O22,'TB EXCLIENT GB'!O22,'TB EXCLIENT CIV'!O22)</f>
        <v>0.88388571428571439</v>
      </c>
      <c r="P22" s="133">
        <f>AVERAGE('TB EXCLIENT CONGO'!P22,'TB EXCLIENT CAM'!P22,'TB EXCLIENT MTN B'!P22,'TB EXCLIENT CELTIIS'!P22,'TB EXCLIENT GC'!P22,'TB EXCLIENT GB'!P22,'TB EXCLIENT CIV'!P22)</f>
        <v>0.91732857142857138</v>
      </c>
      <c r="Q22" s="133">
        <f>AVERAGE('TB EXCLIENT CONGO'!Q22,'TB EXCLIENT CAM'!Q22,'TB EXCLIENT MTN B'!Q22,'TB EXCLIENT CELTIIS'!Q22,'TB EXCLIENT GC'!Q22,'TB EXCLIENT GB'!Q22,'TB EXCLIENT CIV'!Q22)</f>
        <v>0.91087142857142844</v>
      </c>
      <c r="R22" s="133">
        <f>AVERAGE('TB EXCLIENT CONGO'!R22,'TB EXCLIENT CAM'!R22,'TB EXCLIENT MTN B'!R22,'TB EXCLIENT CELTIIS'!R22,'TB EXCLIENT GC'!R22,'TB EXCLIENT GB'!R22,'TB EXCLIENT CIV'!R22)</f>
        <v>0.89778571428571419</v>
      </c>
      <c r="S22" s="133">
        <f>AVERAGE('TB EXCLIENT CONGO'!S22,'TB EXCLIENT CAM'!S22,'TB EXCLIENT MTN B'!S22,'TB EXCLIENT CELTIIS'!S22,'TB EXCLIENT GC'!S22,'TB EXCLIENT GB'!S22,'TB EXCLIENT CIV'!S22)</f>
        <v>0.91914285714285704</v>
      </c>
      <c r="T22" s="134">
        <f>AVERAGE(H22:S22)</f>
        <v>0.91004880952380951</v>
      </c>
      <c r="U22" s="24"/>
      <c r="V22" s="25" t="s">
        <v>55</v>
      </c>
    </row>
    <row r="23" spans="1:22" s="26" customFormat="1" ht="136.5" customHeight="1" thickBot="1" x14ac:dyDescent="0.4">
      <c r="A23" s="20">
        <v>3</v>
      </c>
      <c r="B23" s="21" t="s">
        <v>56</v>
      </c>
      <c r="C23" s="22" t="s">
        <v>38</v>
      </c>
      <c r="D23" s="28" t="s">
        <v>69</v>
      </c>
      <c r="E23" s="27" t="s">
        <v>47</v>
      </c>
      <c r="F23" s="54" t="s">
        <v>20</v>
      </c>
      <c r="G23" s="51" t="s">
        <v>14</v>
      </c>
      <c r="H23" s="133">
        <f>AVERAGE('TB EXCLIENT CAM'!H23,'TB EXCLIENT MTN B'!H23,'TB EXCLIENT GC'!H23,'TB EXCLIENT GB'!H23,'TB EXCLIENT CIV'!H23,)</f>
        <v>0.79930000000000001</v>
      </c>
      <c r="I23" s="133">
        <f>AVERAGE('TB EXCLIENT CAM'!I23,'TB EXCLIENT MTN B'!I23,'TB EXCLIENT GC'!I23,'TB EXCLIENT GB'!I23,'TB EXCLIENT CIV'!I23,)</f>
        <v>0.65358333333333329</v>
      </c>
      <c r="J23" s="133">
        <f>AVERAGE('TB EXCLIENT CAM'!J23,'TB EXCLIENT MTN B'!J23,'TB EXCLIENT GC'!J23,'TB EXCLIENT GB'!J23,'TB EXCLIENT CIV'!J23,)</f>
        <v>0.7927833333333334</v>
      </c>
      <c r="K23" s="133">
        <f>AVERAGE('TB EXCLIENT CAM'!K23,'TB EXCLIENT MTN B'!K23,'TB EXCLIENT GC'!K23,'TB EXCLIENT GB'!K23,'TB EXCLIENT CIV'!K23,)</f>
        <v>0.79761666666666653</v>
      </c>
      <c r="L23" s="133">
        <f>AVERAGE('TB EXCLIENT CAM'!L23,'TB EXCLIENT MTN B'!L23,'TB EXCLIENT GC'!L23,'TB EXCLIENT GB'!L23,'TB EXCLIENT CIV'!L23,)</f>
        <v>0.78703333333333336</v>
      </c>
      <c r="M23" s="133">
        <f>AVERAGE('TB EXCLIENT CAM'!M23,'TB EXCLIENT MTN B'!M23,'TB EXCLIENT GC'!M23,'TB EXCLIENT GB'!M23,'TB EXCLIENT CIV'!M23,)</f>
        <v>0.79084999999999994</v>
      </c>
      <c r="N23" s="133">
        <f>AVERAGE('TB EXCLIENT CAM'!N23,'TB EXCLIENT MTN B'!N23,'TB EXCLIENT GC'!N23,'TB EXCLIENT GB'!N23,'TB EXCLIENT CIV'!N23,)</f>
        <v>0.80494999999999994</v>
      </c>
      <c r="O23" s="133">
        <f>AVERAGE('TB EXCLIENT CAM'!O23,'TB EXCLIENT MTN B'!O23,'TB EXCLIENT GC'!O23,'TB EXCLIENT GB'!O23,'TB EXCLIENT CIV'!O23,)</f>
        <v>0.810365</v>
      </c>
      <c r="P23" s="133">
        <f>AVERAGE('TB EXCLIENT CAM'!P23,'TB EXCLIENT MTN B'!P23,'TB EXCLIENT GC'!P23,'TB EXCLIENT GB'!P23,'TB EXCLIENT CIV'!P23,)</f>
        <v>0.8048333333333334</v>
      </c>
      <c r="Q23" s="133">
        <f>AVERAGE('TB EXCLIENT CAM'!Q23,'TB EXCLIENT MTN B'!Q23,'TB EXCLIENT GC'!Q23,'TB EXCLIENT GB'!Q23,'TB EXCLIENT CIV'!Q23,)</f>
        <v>0.79833333333333334</v>
      </c>
      <c r="R23" s="133">
        <f>AVERAGE('TB EXCLIENT CAM'!R23,'TB EXCLIENT MTN B'!R23,'TB EXCLIENT GC'!R23,'TB EXCLIENT GB'!R23,'TB EXCLIENT CIV'!R23,)</f>
        <v>0.79780000000000006</v>
      </c>
      <c r="S23" s="133">
        <f>AVERAGE('TB EXCLIENT CONGO'!S23,'TB EXCLIENT CAM'!S23,'TB EXCLIENT MTN B'!S23,'TB EXCLIENT CELTIIS'!S23,'TB EXCLIENT GC'!S23,'TB EXCLIENT GB'!S23,'TB EXCLIENT CIV'!S23)</f>
        <v>0.97</v>
      </c>
      <c r="T23" s="135">
        <f>AVERAGE(H23:S23)</f>
        <v>0.8006206944444445</v>
      </c>
      <c r="U23" s="24"/>
      <c r="V23" s="25" t="s">
        <v>55</v>
      </c>
    </row>
    <row r="24" spans="1:22" s="26" customFormat="1" ht="105.75" customHeight="1" thickBot="1" x14ac:dyDescent="0.4">
      <c r="A24" s="20">
        <v>4</v>
      </c>
      <c r="B24" s="21" t="s">
        <v>26</v>
      </c>
      <c r="C24" s="22" t="s">
        <v>39</v>
      </c>
      <c r="D24" s="28" t="s">
        <v>57</v>
      </c>
      <c r="E24" s="27" t="s">
        <v>77</v>
      </c>
      <c r="F24" s="32" t="s">
        <v>78</v>
      </c>
      <c r="G24" s="51" t="s">
        <v>14</v>
      </c>
      <c r="H24" s="127">
        <f>AVERAGE('TB EXCLIENT CAM'!H24,'TB EXCLIENT CELTIIS'!H24,'TB EXCLIENT GC'!H24,'TB EXCLIENT GB'!H24,'TB EXCLIENT CIV'!H24,)</f>
        <v>6.5566666666666676E-2</v>
      </c>
      <c r="I24" s="127">
        <f>AVERAGE('TB EXCLIENT CAM'!I24,'TB EXCLIENT CELTIIS'!I24,'TB EXCLIENT GC'!I24,'TB EXCLIENT GB'!I24,'TB EXCLIENT CIV'!I24,)</f>
        <v>7.8200000000000006E-2</v>
      </c>
      <c r="J24" s="125">
        <f>AVERAGE('TB EXCLIENT CAM'!J24,'TB EXCLIENT CELTIIS'!J24,'TB EXCLIENT GC'!J24,'TB EXCLIENT GB'!J24,'TB EXCLIENT CIV'!J24,)</f>
        <v>0.11285000000000001</v>
      </c>
      <c r="K24" s="127">
        <f>AVERAGE('TB EXCLIENT CAM'!K24,'TB EXCLIENT CELTIIS'!K24,'TB EXCLIENT GC'!K24,'TB EXCLIENT GB'!K24,'TB EXCLIENT CIV'!K24,)</f>
        <v>5.3316666666666672E-2</v>
      </c>
      <c r="L24" s="127">
        <f>AVERAGE('TB EXCLIENT CAM'!L24,'TB EXCLIENT CELTIIS'!L24,'TB EXCLIENT GC'!L24,'TB EXCLIENT GB'!L24,'TB EXCLIENT CIV'!L24,)</f>
        <v>7.3450000000000001E-2</v>
      </c>
      <c r="M24" s="127">
        <f>AVERAGE('TB EXCLIENT CAM'!M24,'TB EXCLIENT CELTIIS'!M24,'TB EXCLIENT GC'!M24,'TB EXCLIENT GB'!M24,'TB EXCLIENT CIV'!M24,)</f>
        <v>8.4000000000000005E-2</v>
      </c>
      <c r="N24" s="125">
        <f>AVERAGE('TB EXCLIENT CAM'!N24,'TB EXCLIENT CELTIIS'!N24,'TB EXCLIENT GC'!N24,'TB EXCLIENT GB'!N24,'TB EXCLIENT CIV'!N24,)</f>
        <v>9.8750000000000004E-2</v>
      </c>
      <c r="O24" s="127">
        <f>AVERAGE('TB EXCLIENT CAM'!O24,'TB EXCLIENT CELTIIS'!O24,'TB EXCLIENT GC'!O24,'TB EXCLIENT GB'!O24,'TB EXCLIENT CIV'!O24,)</f>
        <v>8.4633333333333338E-2</v>
      </c>
      <c r="P24" s="127">
        <f>AVERAGE('TB EXCLIENT CAM'!P24,'TB EXCLIENT CELTIIS'!P24,'TB EXCLIENT GC'!P24,'TB EXCLIENT GB'!P24,'TB EXCLIENT CIV'!P24,)</f>
        <v>9.4066666666666673E-2</v>
      </c>
      <c r="Q24" s="127">
        <f>AVERAGE('TB EXCLIENT CAM'!Q24,'TB EXCLIENT CELTIIS'!Q24,'TB EXCLIENT GC'!Q24,'TB EXCLIENT GB'!Q24,'TB EXCLIENT CIV'!Q24,)</f>
        <v>8.0649999999999999E-2</v>
      </c>
      <c r="R24" s="125">
        <f>AVERAGE('TB EXCLIENT CAM'!R24,'TB EXCLIENT CELTIIS'!R24,'TB EXCLIENT GC'!R24,'TB EXCLIENT GB'!R24,'TB EXCLIENT CIV'!R24,)</f>
        <v>9.9366666666666659E-2</v>
      </c>
      <c r="S24" s="133">
        <f>AVERAGE('TB EXCLIENT CONGO'!S24,'TB EXCLIENT CAM'!S24,'TB EXCLIENT MTN B'!S24,'TB EXCLIENT CELTIIS'!S24,'TB EXCLIENT GC'!S24,'TB EXCLIENT GB'!S24,'TB EXCLIENT CIV'!S24)</f>
        <v>9.5000000000000001E-2</v>
      </c>
      <c r="T24" s="135">
        <f>AVERAGE(H24:S24)</f>
        <v>8.4987499999999994E-2</v>
      </c>
      <c r="U24" s="24"/>
      <c r="V24" s="25" t="s">
        <v>55</v>
      </c>
    </row>
    <row r="25" spans="1:22" s="26" customFormat="1" ht="105.75" customHeight="1" x14ac:dyDescent="0.35">
      <c r="A25" s="20">
        <v>5</v>
      </c>
      <c r="B25" s="21" t="s">
        <v>27</v>
      </c>
      <c r="C25" s="29" t="s">
        <v>40</v>
      </c>
      <c r="D25" s="28" t="s">
        <v>60</v>
      </c>
      <c r="E25" s="27" t="s">
        <v>20</v>
      </c>
      <c r="F25" s="51" t="s">
        <v>14</v>
      </c>
      <c r="G25" s="51" t="s">
        <v>14</v>
      </c>
      <c r="H25" s="125">
        <v>0.91</v>
      </c>
      <c r="I25" s="125">
        <v>0.88</v>
      </c>
      <c r="J25" s="125">
        <v>0.9</v>
      </c>
      <c r="K25" s="128">
        <v>0.95499999999999996</v>
      </c>
      <c r="L25" s="128">
        <v>0.97</v>
      </c>
      <c r="M25" s="128">
        <v>0.96</v>
      </c>
      <c r="N25" s="125">
        <v>0.9</v>
      </c>
      <c r="O25" s="125">
        <v>0.9</v>
      </c>
      <c r="P25" s="128">
        <v>0.97</v>
      </c>
      <c r="Q25" s="125">
        <v>0.91</v>
      </c>
      <c r="R25" s="125">
        <v>0.73</v>
      </c>
      <c r="S25" s="133">
        <f>AVERAGE('TB EXCLIENT CONGO'!S25,'TB EXCLIENT CAM'!S25,'TB EXCLIENT MTN B'!S25,'TB EXCLIENT CELTIIS'!S25,'TB EXCLIENT GC'!S25,'TB EXCLIENT GB'!S25,'TB EXCLIENT CIV'!S25)</f>
        <v>0.90999999999999992</v>
      </c>
      <c r="T25" s="126">
        <f>AVERAGE(H25:S25)</f>
        <v>0.90791666666666682</v>
      </c>
      <c r="U25" s="24"/>
      <c r="V25" s="25" t="s">
        <v>55</v>
      </c>
    </row>
    <row r="26" spans="1:22" s="33" customFormat="1" ht="129.75" customHeight="1" thickBot="1" x14ac:dyDescent="0.3">
      <c r="A26" s="20">
        <v>6</v>
      </c>
      <c r="B26" s="21" t="s">
        <v>28</v>
      </c>
      <c r="C26" s="30" t="s">
        <v>72</v>
      </c>
      <c r="D26" s="28" t="s">
        <v>61</v>
      </c>
      <c r="E26" s="31" t="s">
        <v>48</v>
      </c>
      <c r="F26" s="32" t="s">
        <v>79</v>
      </c>
      <c r="G26" s="51" t="s">
        <v>14</v>
      </c>
      <c r="H26" s="129">
        <f>AVERAGE('TB EXCLIENT CONGO'!H26,'TB EXCLIENT CAM'!H26,'TB EXCLIENT MTN B'!H26,'TB EXCLIENT CELTIIS'!H26,'TB EXCLIENT GC'!H26,'TB EXCLIENT GB'!H26,'TB EXCLIENT CIV'!H26,)</f>
        <v>126.5</v>
      </c>
      <c r="I26" s="129">
        <f>AVERAGE('TB EXCLIENT CONGO'!I26,'TB EXCLIENT CAM'!I26,'TB EXCLIENT MTN B'!I26,'TB EXCLIENT CELTIIS'!I26,'TB EXCLIENT GC'!I26,'TB EXCLIENT GB'!I26,'TB EXCLIENT CIV'!I26,)</f>
        <v>131.30263157894737</v>
      </c>
      <c r="J26" s="129">
        <f>AVERAGE('TB EXCLIENT CONGO'!J26,'TB EXCLIENT CAM'!J26,'TB EXCLIENT MTN B'!J26,'TB EXCLIENT CELTIIS'!J26,'TB EXCLIENT GC'!J26,'TB EXCLIENT GB'!J26,'TB EXCLIENT CIV'!J26,)</f>
        <v>135.22321428571428</v>
      </c>
      <c r="K26" s="129">
        <f>AVERAGE('TB EXCLIENT CONGO'!K26,'TB EXCLIENT CAM'!K26,'TB EXCLIENT MTN B'!K26,'TB EXCLIENT CELTIIS'!K26,'TB EXCLIENT GC'!K26,'TB EXCLIENT GB'!K26,'TB EXCLIENT CIV'!K26,)</f>
        <v>131</v>
      </c>
      <c r="L26" s="129">
        <f>AVERAGE('TB EXCLIENT CONGO'!L26,'TB EXCLIENT CAM'!L26,'TB EXCLIENT MTN B'!L26,'TB EXCLIENT CELTIIS'!L26,'TB EXCLIENT GC'!L26,'TB EXCLIENT GB'!L26,'TB EXCLIENT CIV'!L26,)</f>
        <v>129.375</v>
      </c>
      <c r="M26" s="129">
        <f>AVERAGE('TB EXCLIENT CONGO'!M26,'TB EXCLIENT CAM'!M26,'TB EXCLIENT MTN B'!M26,'TB EXCLIENT CELTIIS'!M26,'TB EXCLIENT GC'!M26,'TB EXCLIENT GB'!M26,'TB EXCLIENT CIV'!M26,)</f>
        <v>132.375</v>
      </c>
      <c r="N26" s="129">
        <f>AVERAGE('TB EXCLIENT CONGO'!N26,'TB EXCLIENT CAM'!N26,'TB EXCLIENT MTN B'!N26,'TB EXCLIENT CELTIIS'!N26,'TB EXCLIENT GC'!N26,'TB EXCLIENT GB'!N26,'TB EXCLIENT CIV'!N26,)</f>
        <v>134.125</v>
      </c>
      <c r="O26" s="129">
        <f>AVERAGE('TB EXCLIENT CONGO'!O26,'TB EXCLIENT CAM'!O26,'TB EXCLIENT MTN B'!O26,'TB EXCLIENT CELTIIS'!O26,'TB EXCLIENT GC'!O26,'TB EXCLIENT GB'!O26,'TB EXCLIENT CIV'!O26,)</f>
        <v>127.25</v>
      </c>
      <c r="P26" s="129">
        <f>AVERAGE('TB EXCLIENT CONGO'!P26,'TB EXCLIENT CAM'!P26,'TB EXCLIENT MTN B'!P26,'TB EXCLIENT CELTIIS'!P26,'TB EXCLIENT GC'!P26,'TB EXCLIENT GB'!P26,'TB EXCLIENT CIV'!P26,)</f>
        <v>136.375</v>
      </c>
      <c r="Q26" s="129">
        <f>AVERAGE('TB EXCLIENT CONGO'!Q26,'TB EXCLIENT CAM'!Q26,'TB EXCLIENT MTN B'!Q26,'TB EXCLIENT CELTIIS'!Q26,'TB EXCLIENT GC'!Q26,'TB EXCLIENT GB'!Q26,'TB EXCLIENT CIV'!Q26,)</f>
        <v>131.5</v>
      </c>
      <c r="R26" s="129">
        <f>AVERAGE('TB EXCLIENT CONGO'!R26,'TB EXCLIENT CAM'!R26,'TB EXCLIENT MTN B'!R26,'TB EXCLIENT CELTIIS'!R26,'TB EXCLIENT GC'!R26,'TB EXCLIENT GB'!R26,'TB EXCLIENT CIV'!R26,)</f>
        <v>145.86925699928213</v>
      </c>
      <c r="S26" s="129">
        <f>AVERAGE('TB EXCLIENT CONGO'!S26,'TB EXCLIENT CAM'!S26,'TB EXCLIENT MTN B'!S26,'TB EXCLIENT CELTIIS'!S26,'TB EXCLIENT GC'!S26,'TB EXCLIENT GB'!S26,'TB EXCLIENT CIV'!S26)</f>
        <v>158.14285714285714</v>
      </c>
      <c r="T26" s="136">
        <f t="shared" ref="T26:T31" si="0">AVERAGE(H26:S26)</f>
        <v>134.91983000056675</v>
      </c>
      <c r="U26" s="24"/>
      <c r="V26" s="25" t="s">
        <v>55</v>
      </c>
    </row>
    <row r="27" spans="1:22" s="33" customFormat="1" ht="117" customHeight="1" x14ac:dyDescent="0.25">
      <c r="A27" s="20">
        <v>7</v>
      </c>
      <c r="B27" s="21" t="s">
        <v>29</v>
      </c>
      <c r="C27" s="34"/>
      <c r="D27" s="28" t="s">
        <v>62</v>
      </c>
      <c r="E27" s="23" t="s">
        <v>50</v>
      </c>
      <c r="F27" s="32" t="s">
        <v>49</v>
      </c>
      <c r="G27" s="51" t="s">
        <v>14</v>
      </c>
      <c r="H27" s="129">
        <f>AVERAGE('TB EXCLIENT CONGO'!H27,'TB EXCLIENT CAM'!H27,'TB EXCLIENT MTN B'!H27,'TB EXCLIENT GC'!H27,'TB EXCLIENT GB'!H27,'TB EXCLIENT CIV'!H27,)</f>
        <v>12.357142857142858</v>
      </c>
      <c r="I27" s="129">
        <f>AVERAGE('TB EXCLIENT CONGO'!I27,'TB EXCLIENT CAM'!I27,'TB EXCLIENT MTN B'!I27,'TB EXCLIENT CELTIIS'!I27,'TB EXCLIENT GC'!I27,'TB EXCLIENT GB'!I27,'TB EXCLIENT CIV'!I27,)</f>
        <v>13.0625</v>
      </c>
      <c r="J27" s="129">
        <f>AVERAGE('TB EXCLIENT CONGO'!J27,'TB EXCLIENT CAM'!J27,'TB EXCLIENT MTN B'!J27,'TB EXCLIENT CELTIIS'!J27,'TB EXCLIENT GC'!J27,'TB EXCLIENT GB'!J27,'TB EXCLIENT CIV'!J27,)</f>
        <v>15.525</v>
      </c>
      <c r="K27" s="129">
        <f>AVERAGE('TB EXCLIENT CONGO'!K27,'TB EXCLIENT CAM'!K27,'TB EXCLIENT MTN B'!K27,'TB EXCLIENT CELTIIS'!K27,'TB EXCLIENT GC'!K27,'TB EXCLIENT GB'!K27,'TB EXCLIENT CIV'!K27,)</f>
        <v>10.1975</v>
      </c>
      <c r="L27" s="129">
        <f>AVERAGE('TB EXCLIENT CONGO'!L27,'TB EXCLIENT CAM'!L27,'TB EXCLIENT MTN B'!L27,'TB EXCLIENT CELTIIS'!L27,'TB EXCLIENT GC'!L27,'TB EXCLIENT GB'!L27,'TB EXCLIENT CIV'!L27,)</f>
        <v>14.71875</v>
      </c>
      <c r="M27" s="129">
        <f>AVERAGE('TB EXCLIENT CONGO'!M27,'TB EXCLIENT CAM'!M27,'TB EXCLIENT MTN B'!M27,'TB EXCLIENT CELTIIS'!M27,'TB EXCLIENT GC'!M27,'TB EXCLIENT GB'!M27,'TB EXCLIENT CIV'!M27,)</f>
        <v>18.59375</v>
      </c>
      <c r="N27" s="129">
        <f>AVERAGE('TB EXCLIENT CONGO'!N27,'TB EXCLIENT CAM'!N27,'TB EXCLIENT MTN B'!N27,'TB EXCLIENT CELTIIS'!N27,'TB EXCLIENT GC'!N27,'TB EXCLIENT GB'!N27,'TB EXCLIENT CIV'!N27,)</f>
        <v>14.785714285714286</v>
      </c>
      <c r="O27" s="129">
        <f>AVERAGE('TB EXCLIENT CONGO'!O27,'TB EXCLIENT CAM'!O27,'TB EXCLIENT MTN B'!O27,'TB EXCLIENT CELTIIS'!O27,'TB EXCLIENT GC'!O27,'TB EXCLIENT GB'!O27,'TB EXCLIENT CIV'!O27,)</f>
        <v>13.885714285714286</v>
      </c>
      <c r="P27" s="129">
        <f>AVERAGE('TB EXCLIENT CONGO'!P27,'TB EXCLIENT CAM'!P27,'TB EXCLIENT MTN B'!P27,'TB EXCLIENT CELTIIS'!P27,'TB EXCLIENT GC'!P27,'TB EXCLIENT GB'!P27,'TB EXCLIENT CIV'!P27,)</f>
        <v>10.314285714285715</v>
      </c>
      <c r="Q27" s="129">
        <f>AVERAGE('TB EXCLIENT CONGO'!Q27,'TB EXCLIENT CAM'!Q27,'TB EXCLIENT MTN B'!Q27,'TB EXCLIENT CELTIIS'!Q27,'TB EXCLIENT GC'!Q27,'TB EXCLIENT GB'!Q27,'TB EXCLIENT CIV'!Q27,)</f>
        <v>14</v>
      </c>
      <c r="R27" s="129">
        <f>AVERAGE('TB EXCLIENT CONGO'!R27,'TB EXCLIENT CAM'!R27,'TB EXCLIENT MTN B'!R27,'TB EXCLIENT CELTIIS'!R27,'TB EXCLIENT GC'!R27,'TB EXCLIENT GB'!R27,'TB EXCLIENT CIV'!R27,)</f>
        <v>14.714285714285714</v>
      </c>
      <c r="S27" s="129">
        <f>AVERAGE('TB EXCLIENT CONGO'!S27,'TB EXCLIENT CAM'!S27,'TB EXCLIENT MTN B'!S27,'TB EXCLIENT CELTIIS'!S27,'TB EXCLIENT GC'!S27,'TB EXCLIENT GB'!S27,'TB EXCLIENT CIV'!S27)</f>
        <v>19.666666666666668</v>
      </c>
      <c r="T27" s="137">
        <f t="shared" si="0"/>
        <v>14.318442460317462</v>
      </c>
      <c r="U27" s="24"/>
      <c r="V27" s="25" t="s">
        <v>55</v>
      </c>
    </row>
    <row r="28" spans="1:22" s="33" customFormat="1" ht="124.5" customHeight="1" x14ac:dyDescent="0.25">
      <c r="A28" s="20">
        <f>H2</f>
        <v>0</v>
      </c>
      <c r="B28" s="21" t="s">
        <v>31</v>
      </c>
      <c r="C28" s="29" t="s">
        <v>41</v>
      </c>
      <c r="D28" s="28" t="s">
        <v>64</v>
      </c>
      <c r="E28" s="36">
        <v>3.472222222222222E-3</v>
      </c>
      <c r="F28" s="51" t="s">
        <v>14</v>
      </c>
      <c r="G28" s="51" t="s">
        <v>14</v>
      </c>
      <c r="H28" s="130">
        <f>AVERAGE('TB EXCLIENT MTN B'!H29,'TB EXCLIENT CIV'!H29,)</f>
        <v>1.2191358024691357E-3</v>
      </c>
      <c r="I28" s="130">
        <f>AVERAGE('TB EXCLIENT MTN B'!I29,'TB EXCLIENT CIV'!I29,)</f>
        <v>1.4699074074074076E-3</v>
      </c>
      <c r="J28" s="130">
        <f>AVERAGE('TB EXCLIENT MTN B'!J29,'TB EXCLIENT CIV'!J29,)</f>
        <v>1.2885802469135802E-3</v>
      </c>
      <c r="K28" s="130">
        <f>AVERAGE('TB EXCLIENT MTN B'!K29,'TB EXCLIENT CIV'!K29,)</f>
        <v>1.7554012345679015E-3</v>
      </c>
      <c r="L28" s="130">
        <f>AVERAGE('TB EXCLIENT MTN B'!L29,'TB EXCLIENT CIV'!L29,)</f>
        <v>1.3233024691358024E-3</v>
      </c>
      <c r="M28" s="130">
        <f>AVERAGE('TB EXCLIENT MTN B'!M29,'TB EXCLIENT CIV'!M29,)</f>
        <v>1.2307098765432097E-3</v>
      </c>
      <c r="N28" s="130">
        <f>AVERAGE('TB EXCLIENT MTN B'!N29,'TB EXCLIENT CIV'!N29,)</f>
        <v>1.7283950617283949E-3</v>
      </c>
      <c r="O28" s="130">
        <f>AVERAGE('TB EXCLIENT MTN B'!O29,'TB EXCLIENT CIV'!O29,)</f>
        <v>1.0609567901234567E-3</v>
      </c>
      <c r="P28" s="130">
        <f>AVERAGE('TB EXCLIENT MTN B'!P29,'TB EXCLIENT CIV'!P29,)</f>
        <v>9.606481481481483E-4</v>
      </c>
      <c r="Q28" s="130">
        <f>AVERAGE('TB EXCLIENT MTN B'!Q29,'TB EXCLIENT CIV'!Q29,)</f>
        <v>1.4699074074074076E-3</v>
      </c>
      <c r="R28" s="130">
        <f>AVERAGE('TB EXCLIENT MTN B'!R29,'TB EXCLIENT CIV'!R29,)</f>
        <v>1.5933641975308642E-3</v>
      </c>
      <c r="S28" s="130">
        <f>AVERAGE('TB EXCLIENT MTN B'!S29,'TB EXCLIENT CIV'!S29,)</f>
        <v>1.5779320987654322E-3</v>
      </c>
      <c r="T28" s="138">
        <f>AVERAGE(H28:S28)</f>
        <v>1.3898533950617287E-3</v>
      </c>
      <c r="U28" s="24"/>
      <c r="V28" s="25" t="s">
        <v>55</v>
      </c>
    </row>
    <row r="29" spans="1:22" s="33" customFormat="1" ht="131.25" customHeight="1" thickBot="1" x14ac:dyDescent="0.3">
      <c r="A29" s="37">
        <v>11</v>
      </c>
      <c r="B29" s="38" t="s">
        <v>32</v>
      </c>
      <c r="C29" s="29" t="s">
        <v>42</v>
      </c>
      <c r="D29" s="28" t="s">
        <v>65</v>
      </c>
      <c r="E29" s="36">
        <v>2.0833333333333332E-2</v>
      </c>
      <c r="F29" s="51" t="s">
        <v>14</v>
      </c>
      <c r="G29" s="51" t="s">
        <v>14</v>
      </c>
      <c r="H29" s="131">
        <f>AVERAGE('TB EXCLIENT MTN B'!H30,'TB EXCLIENT CIV'!H30,)</f>
        <v>3.9907407407407412E-2</v>
      </c>
      <c r="I29" s="131">
        <f>AVERAGE('TB EXCLIENT MTN B'!I30,'TB EXCLIENT CIV'!I30,)</f>
        <v>5.3657407407407411E-2</v>
      </c>
      <c r="J29" s="131">
        <f>AVERAGE('TB EXCLIENT MTN B'!J30,'TB EXCLIENT CIV'!J30,)</f>
        <v>3.6466049382716054E-2</v>
      </c>
      <c r="K29" s="131">
        <f>AVERAGE('TB EXCLIENT MTN B'!K30,'TB EXCLIENT CIV'!K30,)</f>
        <v>3.881172839506173E-2</v>
      </c>
      <c r="L29" s="131">
        <f>AVERAGE('TB EXCLIENT MTN B'!L30,'TB EXCLIENT CIV'!L30,)</f>
        <v>3.0868055555555555E-2</v>
      </c>
      <c r="M29" s="130">
        <f>AVERAGE('TB EXCLIENT MTN B'!M30,'TB EXCLIENT CIV'!M30,)</f>
        <v>1.7716049382716051E-2</v>
      </c>
      <c r="N29" s="130">
        <f>AVERAGE('TB EXCLIENT MTN B'!N30,'TB EXCLIENT CIV'!N30,)</f>
        <v>1.8271604938271607E-2</v>
      </c>
      <c r="O29" s="130">
        <f>AVERAGE('TB EXCLIENT MTN B'!O30,'TB EXCLIENT CIV'!O30,)</f>
        <v>1.5995370370370372E-2</v>
      </c>
      <c r="P29" s="130">
        <f>AVERAGE('TB EXCLIENT MTN B'!P30,'TB EXCLIENT CIV'!P30,)</f>
        <v>1.3742283950617282E-2</v>
      </c>
      <c r="Q29" s="130">
        <f>AVERAGE('TB EXCLIENT MTN B'!Q30,'TB EXCLIENT CIV'!Q30,)</f>
        <v>1.2202932098765433E-2</v>
      </c>
      <c r="R29" s="131">
        <f>AVERAGE('TB EXCLIENT MTN B'!R30,'TB EXCLIENT CIV'!R30,)</f>
        <v>5.5570987654320982E-2</v>
      </c>
      <c r="S29" s="131">
        <f>AVERAGE('TB EXCLIENT MTN B'!S30,'TB EXCLIENT CIV'!S30,)</f>
        <v>2.3888888888888887E-2</v>
      </c>
      <c r="T29" s="139">
        <f>AVERAGE(H29:S29)</f>
        <v>2.9758230452674898E-2</v>
      </c>
      <c r="U29" s="39"/>
      <c r="V29" s="25" t="s">
        <v>55</v>
      </c>
    </row>
    <row r="30" spans="1:22" s="33" customFormat="1" ht="148.5" customHeight="1" thickBot="1" x14ac:dyDescent="0.3">
      <c r="A30" s="37">
        <v>12</v>
      </c>
      <c r="B30" s="38" t="s">
        <v>33</v>
      </c>
      <c r="C30" s="29" t="s">
        <v>43</v>
      </c>
      <c r="D30" s="124" t="s">
        <v>66</v>
      </c>
      <c r="E30" s="27" t="s">
        <v>51</v>
      </c>
      <c r="F30" s="51" t="s">
        <v>14</v>
      </c>
      <c r="G30" s="51" t="s">
        <v>14</v>
      </c>
      <c r="H30" s="125">
        <f>AVERAGE('TB EXCLIENT CAM'!H31,'TB EXCLIENT CELTIIS'!H31,'TB EXCLIENT CIV'!H31,)</f>
        <v>0.525725</v>
      </c>
      <c r="I30" s="125">
        <f>AVERAGE('TB EXCLIENT CAM'!I31,'TB EXCLIENT CELTIIS'!I31,'TB EXCLIENT CIV'!I31,)</f>
        <v>0.39508175675675672</v>
      </c>
      <c r="J30" s="125">
        <f>AVERAGE('TB EXCLIENT CONGO'!J32,'TB EXCLIENT CAM'!J31,'TB EXCLIENT CELTIIS'!J31,'TB EXCLIENT CIV'!J31,)</f>
        <v>0.38992666666666664</v>
      </c>
      <c r="K30" s="125">
        <f>AVERAGE('TB EXCLIENT CONGO'!K32,'TB EXCLIENT CAM'!K31,'TB EXCLIENT CELTIIS'!K31,'TB EXCLIENT CIV'!K31,)</f>
        <v>0.49214999999999998</v>
      </c>
      <c r="L30" s="125">
        <f>AVERAGE('TB EXCLIENT CONGO'!L32,'TB EXCLIENT CAM'!L31,'TB EXCLIENT CELTIIS'!L31,'TB EXCLIENT CIV'!L31,)</f>
        <v>0.56147999999999998</v>
      </c>
      <c r="M30" s="125">
        <f>AVERAGE('TB EXCLIENT CONGO'!M32,'TB EXCLIENT CAM'!M31,'TB EXCLIENT CELTIIS'!M31,'TB EXCLIENT CIV'!M31,)</f>
        <v>0.42403333333333332</v>
      </c>
      <c r="N30" s="125">
        <f>AVERAGE('TB EXCLIENT CONGO'!N32,'TB EXCLIENT CAM'!N31,'TB EXCLIENT CELTIIS'!N31,'TB EXCLIENT CIV'!N31,)</f>
        <v>0.63800000000000001</v>
      </c>
      <c r="O30" s="125">
        <f>AVERAGE('TB EXCLIENT CONGO'!O32,'TB EXCLIENT CAM'!O31,'TB EXCLIENT CELTIIS'!O31,'TB EXCLIENT CIV'!O31,)</f>
        <v>0.56417499999999998</v>
      </c>
      <c r="P30" s="125">
        <f>AVERAGE('TB EXCLIENT CONGO'!P32,'TB EXCLIENT CAM'!P31,'TB EXCLIENT CELTIIS'!P31,'TB EXCLIENT CIV'!P31,)</f>
        <v>0.44850000000000001</v>
      </c>
      <c r="Q30" s="125">
        <f>AVERAGE('TB EXCLIENT CONGO'!Q32,'TB EXCLIENT CAM'!Q31,'TB EXCLIENT CELTIIS'!Q31,'TB EXCLIENT CIV'!Q31,)</f>
        <v>0.41247500000000004</v>
      </c>
      <c r="R30" s="125">
        <f>AVERAGE('TB EXCLIENT CONGO'!R32,'TB EXCLIENT CAM'!R31,'TB EXCLIENT CELTIIS'!R31,'TB EXCLIENT CIV'!R31,)</f>
        <v>0.52790000000000004</v>
      </c>
      <c r="S30" s="125">
        <f>AVERAGE('TB EXCLIENT CONGO'!S32,'TB EXCLIENT CAM'!S31,'TB EXCLIENT CELTIIS'!S31,'TB EXCLIENT CIV'!S31,)</f>
        <v>0.56357499999999994</v>
      </c>
      <c r="T30" s="140">
        <f t="shared" si="0"/>
        <v>0.49525181306306304</v>
      </c>
      <c r="U30" s="39"/>
      <c r="V30" s="25" t="s">
        <v>55</v>
      </c>
    </row>
    <row r="31" spans="1:22" s="33" customFormat="1" ht="96.75" customHeight="1" x14ac:dyDescent="0.25">
      <c r="A31" s="37">
        <v>14</v>
      </c>
      <c r="B31" s="38" t="s">
        <v>35</v>
      </c>
      <c r="C31" s="22" t="s">
        <v>45</v>
      </c>
      <c r="D31" s="28" t="s">
        <v>67</v>
      </c>
      <c r="E31" s="32" t="s">
        <v>80</v>
      </c>
      <c r="F31" s="32"/>
      <c r="G31" s="51" t="s">
        <v>14</v>
      </c>
      <c r="H31" s="132">
        <f>AVERAGE('TB EXCLIENT CAM'!H33,'TB EXCLIENT CELTIIS'!H33,'TB EXCLIENT CIV'!H33,)</f>
        <v>11.77</v>
      </c>
      <c r="I31" s="132">
        <f>AVERAGE('TB EXCLIENT CAM'!I33,'TB EXCLIENT CELTIIS'!I33,'TB EXCLIENT CIV'!I33,)</f>
        <v>11.66</v>
      </c>
      <c r="J31" s="132">
        <f>AVERAGE('TB EXCLIENT CAM'!J33,'TB EXCLIENT CELTIIS'!J33,'TB EXCLIENT CIV'!J33,)</f>
        <v>13.02</v>
      </c>
      <c r="K31" s="132">
        <f>AVERAGE('TB EXCLIENT CAM'!K33,'TB EXCLIENT CELTIIS'!K33,'TB EXCLIENT CIV'!K33,)</f>
        <v>12.397499999999999</v>
      </c>
      <c r="L31" s="132">
        <f>AVERAGE('TB EXCLIENT CAM'!L33,'TB EXCLIENT CELTIIS'!L33,'TB EXCLIENT CIV'!L33,)</f>
        <v>12.615</v>
      </c>
      <c r="M31" s="132">
        <f>AVERAGE('TB EXCLIENT CAM'!M33,'TB EXCLIENT CELTIIS'!M33,'TB EXCLIENT CIV'!M33,)</f>
        <v>11.317499999999999</v>
      </c>
      <c r="N31" s="132">
        <f>AVERAGE('TB EXCLIENT CAM'!N33,'TB EXCLIENT CELTIIS'!N33,'TB EXCLIENT CIV'!N33,)</f>
        <v>12.19</v>
      </c>
      <c r="O31" s="132">
        <f>AVERAGE('TB EXCLIENT CAM'!O33,'TB EXCLIENT CELTIIS'!O33,'TB EXCLIENT CIV'!O33,)</f>
        <v>11.895</v>
      </c>
      <c r="P31" s="132">
        <f>AVERAGE('TB EXCLIENT CAM'!P33,'TB EXCLIENT CELTIIS'!P33,'TB EXCLIENT CIV'!P33,)</f>
        <v>11.422499999999999</v>
      </c>
      <c r="Q31" s="132">
        <f>AVERAGE('TB EXCLIENT CAM'!Q33,'TB EXCLIENT CELTIIS'!Q33,'TB EXCLIENT CIV'!Q33,)</f>
        <v>13.7775</v>
      </c>
      <c r="R31" s="132">
        <f>AVERAGE('TB EXCLIENT CAM'!R33,'TB EXCLIENT CELTIIS'!R33,'TB EXCLIENT CIV'!R33,)</f>
        <v>13.186666666666667</v>
      </c>
      <c r="S31" s="132">
        <f>AVERAGE('TB EXCLIENT CAM'!S33,'TB EXCLIENT CELTIIS'!S33,'TB EXCLIENT CIV'!S33,)</f>
        <v>12</v>
      </c>
      <c r="T31" s="141">
        <f t="shared" si="0"/>
        <v>12.270972222222222</v>
      </c>
      <c r="U31" s="39"/>
      <c r="V31" s="25" t="s">
        <v>55</v>
      </c>
    </row>
    <row r="32" spans="1:22" s="33" customFormat="1" ht="89.45" customHeight="1" x14ac:dyDescent="0.3">
      <c r="A32" s="43"/>
      <c r="B32" s="44"/>
      <c r="C32" s="44"/>
      <c r="D32" s="44"/>
      <c r="E32" s="45"/>
      <c r="F32" s="45"/>
      <c r="G32" s="45"/>
      <c r="H32" s="45"/>
      <c r="I32" s="45"/>
      <c r="J32" s="45"/>
      <c r="K32" s="45"/>
      <c r="L32" s="45"/>
      <c r="M32" s="45"/>
      <c r="N32" s="45"/>
      <c r="O32" s="45"/>
      <c r="P32" s="45"/>
      <c r="Q32" s="45"/>
      <c r="R32" s="45"/>
      <c r="S32" s="45"/>
      <c r="T32" s="45"/>
      <c r="U32" s="45"/>
      <c r="V32" s="46"/>
    </row>
    <row r="33" spans="1:22" s="33" customFormat="1" ht="89.45" customHeight="1" x14ac:dyDescent="0.3">
      <c r="A33" s="47"/>
      <c r="B33" s="44"/>
      <c r="C33" s="44"/>
      <c r="D33" s="44"/>
      <c r="E33" s="1"/>
      <c r="F33" s="48"/>
      <c r="G33" s="45"/>
      <c r="H33" s="45"/>
      <c r="I33" s="45"/>
      <c r="J33" s="45"/>
      <c r="K33" s="45"/>
      <c r="L33" s="45"/>
      <c r="M33" s="45"/>
      <c r="N33" s="45"/>
      <c r="O33" s="45"/>
      <c r="P33" s="45"/>
      <c r="Q33" s="45"/>
      <c r="R33" s="45"/>
      <c r="S33" s="45"/>
      <c r="T33" s="45"/>
      <c r="U33" s="45"/>
      <c r="V33" s="46"/>
    </row>
    <row r="34" spans="1:22" s="33" customFormat="1" ht="89.45" customHeight="1" x14ac:dyDescent="0.3">
      <c r="A34" s="1"/>
      <c r="B34" s="44"/>
      <c r="C34" s="44"/>
      <c r="D34" s="44"/>
      <c r="E34" s="49"/>
      <c r="F34" s="48"/>
      <c r="G34" s="45"/>
      <c r="H34" s="45"/>
      <c r="I34" s="45"/>
      <c r="J34" s="45"/>
      <c r="K34" s="45"/>
      <c r="L34" s="45"/>
      <c r="M34" s="45"/>
      <c r="N34" s="45"/>
      <c r="O34" s="45"/>
      <c r="P34" s="45"/>
      <c r="Q34" s="45"/>
      <c r="R34" s="45"/>
      <c r="S34" s="45"/>
      <c r="T34" s="45"/>
      <c r="U34" s="45"/>
      <c r="V34" s="46"/>
    </row>
    <row r="35" spans="1:22" s="33" customFormat="1" ht="47.25" customHeight="1" x14ac:dyDescent="0.3">
      <c r="A35" s="1"/>
      <c r="B35" s="50"/>
      <c r="C35" s="45"/>
      <c r="D35" s="45"/>
      <c r="E35" s="45"/>
      <c r="F35" s="45"/>
      <c r="G35" s="45"/>
      <c r="H35" s="45"/>
      <c r="I35" s="45"/>
      <c r="J35" s="45"/>
      <c r="K35" s="45"/>
      <c r="L35" s="45"/>
      <c r="M35" s="45"/>
      <c r="N35" s="45"/>
      <c r="O35" s="45"/>
      <c r="P35" s="45"/>
      <c r="Q35" s="45"/>
      <c r="R35" s="45"/>
      <c r="S35" s="45"/>
      <c r="T35" s="45"/>
      <c r="U35" s="46"/>
    </row>
    <row r="36" spans="1:22" s="33" customFormat="1" ht="36" customHeight="1" x14ac:dyDescent="0.3">
      <c r="A36" s="1"/>
      <c r="B36" s="50"/>
      <c r="C36" s="50"/>
      <c r="D36" s="45"/>
      <c r="E36" s="45"/>
      <c r="F36" s="45"/>
      <c r="G36" s="45"/>
      <c r="H36" s="45"/>
      <c r="I36" s="45"/>
      <c r="J36" s="45"/>
      <c r="K36" s="45"/>
      <c r="L36" s="45"/>
      <c r="M36" s="45"/>
      <c r="N36" s="45"/>
      <c r="O36" s="45"/>
      <c r="P36" s="45"/>
      <c r="Q36" s="45"/>
      <c r="R36" s="45"/>
      <c r="S36" s="45"/>
      <c r="T36" s="45"/>
      <c r="U36" s="45"/>
      <c r="V36" s="46"/>
    </row>
    <row r="37" spans="1:22" s="33" customFormat="1" ht="22.5" customHeight="1" x14ac:dyDescent="0.3">
      <c r="A37" s="1"/>
      <c r="B37" s="50"/>
      <c r="C37" s="50"/>
      <c r="D37" s="45"/>
      <c r="E37" s="45"/>
      <c r="F37" s="45"/>
      <c r="G37" s="45"/>
      <c r="H37" s="45"/>
      <c r="I37" s="45"/>
      <c r="J37" s="45"/>
      <c r="K37" s="45"/>
      <c r="L37" s="45"/>
      <c r="M37" s="45"/>
      <c r="N37" s="45"/>
      <c r="O37" s="45"/>
      <c r="P37" s="45"/>
      <c r="Q37" s="45"/>
      <c r="R37" s="45"/>
      <c r="S37" s="45"/>
      <c r="T37" s="45"/>
      <c r="U37" s="45"/>
      <c r="V37" s="46"/>
    </row>
    <row r="38" spans="1:22" s="33" customFormat="1" ht="89.45" customHeight="1" x14ac:dyDescent="0.3">
      <c r="A38" s="1"/>
      <c r="B38" s="50"/>
      <c r="C38" s="50"/>
      <c r="D38" s="45"/>
      <c r="E38" s="45"/>
      <c r="F38" s="45"/>
      <c r="G38" s="45"/>
      <c r="H38" s="45"/>
      <c r="I38" s="45"/>
      <c r="J38" s="45"/>
      <c r="K38" s="45"/>
      <c r="L38" s="45"/>
      <c r="M38" s="45"/>
      <c r="N38" s="45"/>
      <c r="O38" s="45"/>
      <c r="P38" s="45"/>
      <c r="Q38" s="45"/>
      <c r="R38" s="45"/>
      <c r="S38" s="45"/>
      <c r="T38" s="45"/>
      <c r="U38" s="45"/>
      <c r="V38" s="46"/>
    </row>
    <row r="39" spans="1:22" s="33" customFormat="1" ht="89.45" customHeight="1" x14ac:dyDescent="0.3">
      <c r="A39" s="1"/>
      <c r="B39" s="50"/>
      <c r="C39" s="50"/>
      <c r="D39" s="45"/>
      <c r="E39" s="45"/>
      <c r="F39" s="45"/>
      <c r="G39" s="45"/>
      <c r="H39" s="45"/>
      <c r="I39" s="45"/>
      <c r="J39" s="45"/>
      <c r="K39" s="45"/>
      <c r="L39" s="45"/>
      <c r="M39" s="45"/>
      <c r="N39" s="45"/>
      <c r="O39" s="45"/>
      <c r="P39" s="45"/>
      <c r="Q39" s="45"/>
      <c r="R39" s="45"/>
      <c r="S39" s="45"/>
      <c r="T39" s="45"/>
      <c r="U39" s="45"/>
      <c r="V39" s="46"/>
    </row>
    <row r="40" spans="1:22" ht="18.75" x14ac:dyDescent="0.3">
      <c r="B40" s="50"/>
      <c r="C40" s="50"/>
      <c r="D40" s="45"/>
      <c r="E40" s="45"/>
      <c r="F40" s="45"/>
      <c r="G40" s="45"/>
      <c r="H40" s="45"/>
      <c r="I40" s="45"/>
      <c r="J40" s="45"/>
      <c r="K40" s="45"/>
      <c r="L40" s="45"/>
      <c r="M40" s="45"/>
      <c r="N40" s="45"/>
      <c r="O40" s="45"/>
      <c r="P40" s="45"/>
      <c r="Q40" s="45"/>
      <c r="R40" s="45"/>
      <c r="S40" s="45"/>
      <c r="T40" s="45"/>
      <c r="U40" s="45"/>
      <c r="V40" s="46"/>
    </row>
    <row r="41" spans="1:22" ht="18.75" x14ac:dyDescent="0.3">
      <c r="B41" s="50"/>
      <c r="C41" s="50"/>
      <c r="D41" s="45"/>
      <c r="E41" s="45"/>
      <c r="F41" s="45"/>
      <c r="G41" s="45"/>
      <c r="H41" s="45"/>
      <c r="I41" s="45"/>
      <c r="J41" s="45"/>
      <c r="K41" s="45"/>
      <c r="L41" s="45"/>
      <c r="M41" s="45"/>
      <c r="N41" s="45"/>
      <c r="O41" s="45"/>
      <c r="P41" s="45"/>
      <c r="Q41" s="45"/>
      <c r="R41" s="45"/>
      <c r="S41" s="45"/>
      <c r="T41" s="45"/>
      <c r="U41" s="45"/>
      <c r="V41" s="46"/>
    </row>
    <row r="42" spans="1:22" ht="18.75" x14ac:dyDescent="0.3">
      <c r="B42" s="50"/>
      <c r="C42" s="50"/>
      <c r="D42" s="45"/>
      <c r="E42" s="45"/>
      <c r="F42" s="45"/>
      <c r="G42" s="45"/>
      <c r="H42" s="45"/>
      <c r="I42" s="45"/>
      <c r="J42" s="45"/>
      <c r="K42" s="45"/>
      <c r="L42" s="45"/>
      <c r="M42" s="45"/>
      <c r="N42" s="45"/>
      <c r="O42" s="45"/>
      <c r="P42" s="45"/>
      <c r="Q42" s="45"/>
      <c r="R42" s="45"/>
      <c r="S42" s="45"/>
      <c r="T42" s="45"/>
      <c r="U42" s="45"/>
      <c r="V42" s="46"/>
    </row>
    <row r="43" spans="1:22" ht="18.75" x14ac:dyDescent="0.3">
      <c r="B43" s="50"/>
      <c r="C43" s="50"/>
      <c r="D43" s="45"/>
      <c r="E43" s="45"/>
      <c r="F43" s="45"/>
      <c r="G43" s="45"/>
      <c r="H43" s="45"/>
      <c r="I43" s="45"/>
      <c r="J43" s="45"/>
      <c r="K43" s="45"/>
      <c r="L43" s="45"/>
      <c r="M43" s="45"/>
      <c r="N43" s="45"/>
      <c r="O43" s="45"/>
      <c r="P43" s="45"/>
      <c r="Q43" s="45"/>
      <c r="R43" s="45"/>
      <c r="S43" s="45"/>
      <c r="T43" s="45"/>
      <c r="U43" s="45"/>
      <c r="V43" s="46"/>
    </row>
    <row r="44" spans="1:22" ht="18.75" x14ac:dyDescent="0.3">
      <c r="B44" s="50"/>
      <c r="C44" s="50"/>
      <c r="D44" s="45"/>
      <c r="E44" s="45"/>
      <c r="F44" s="45"/>
      <c r="G44" s="45"/>
      <c r="H44" s="45"/>
      <c r="I44" s="45"/>
      <c r="J44" s="45"/>
      <c r="K44" s="45"/>
      <c r="L44" s="45"/>
      <c r="M44" s="45"/>
      <c r="N44" s="45"/>
      <c r="O44" s="45"/>
      <c r="P44" s="45"/>
      <c r="Q44" s="45"/>
      <c r="R44" s="45"/>
      <c r="S44" s="45"/>
      <c r="T44" s="45"/>
      <c r="U44" s="45"/>
      <c r="V44" s="46"/>
    </row>
    <row r="45" spans="1:22" ht="18.75" x14ac:dyDescent="0.3">
      <c r="B45" s="50"/>
      <c r="C45" s="50"/>
      <c r="D45" s="45"/>
      <c r="E45" s="45"/>
      <c r="F45" s="45"/>
      <c r="G45" s="45"/>
      <c r="H45" s="45"/>
      <c r="I45" s="45"/>
      <c r="J45" s="45"/>
      <c r="K45" s="45"/>
      <c r="L45" s="45"/>
      <c r="M45" s="45"/>
      <c r="N45" s="45"/>
      <c r="O45" s="45"/>
      <c r="P45" s="45"/>
      <c r="Q45" s="45"/>
      <c r="R45" s="45"/>
      <c r="S45" s="45"/>
      <c r="T45" s="45"/>
      <c r="U45" s="45"/>
      <c r="V45" s="46"/>
    </row>
    <row r="46" spans="1:22" ht="18.75" x14ac:dyDescent="0.3">
      <c r="B46" s="50"/>
      <c r="C46" s="50"/>
      <c r="D46" s="45"/>
      <c r="E46" s="45"/>
      <c r="F46" s="45"/>
      <c r="G46" s="45"/>
      <c r="H46" s="45"/>
      <c r="I46" s="45"/>
      <c r="J46" s="45"/>
      <c r="K46" s="45"/>
      <c r="L46" s="45"/>
      <c r="M46" s="45"/>
      <c r="N46" s="45"/>
      <c r="O46" s="45"/>
      <c r="P46" s="45"/>
      <c r="Q46" s="45"/>
      <c r="R46" s="45"/>
      <c r="S46" s="45"/>
      <c r="T46" s="45"/>
      <c r="U46" s="45"/>
      <c r="V46" s="46"/>
    </row>
    <row r="47" spans="1:22" ht="18.75" x14ac:dyDescent="0.3">
      <c r="B47" s="50"/>
      <c r="C47" s="50"/>
      <c r="D47" s="45"/>
      <c r="E47" s="45"/>
      <c r="F47" s="45"/>
      <c r="G47" s="45"/>
      <c r="H47" s="45"/>
      <c r="I47" s="45"/>
      <c r="J47" s="45"/>
      <c r="K47" s="45"/>
      <c r="L47" s="45"/>
      <c r="M47" s="45"/>
      <c r="N47" s="45"/>
      <c r="O47" s="45"/>
      <c r="P47" s="45"/>
      <c r="Q47" s="45"/>
      <c r="R47" s="45"/>
      <c r="S47" s="45"/>
      <c r="T47" s="45"/>
      <c r="U47" s="45"/>
      <c r="V47" s="46"/>
    </row>
  </sheetData>
  <mergeCells count="22">
    <mergeCell ref="A2:D5"/>
    <mergeCell ref="E2:U5"/>
    <mergeCell ref="V2:W2"/>
    <mergeCell ref="V3:W3"/>
    <mergeCell ref="V4:W4"/>
    <mergeCell ref="V5:W5"/>
    <mergeCell ref="D21:D22"/>
    <mergeCell ref="A8:U8"/>
    <mergeCell ref="A9:U9"/>
    <mergeCell ref="A11:B11"/>
    <mergeCell ref="A17:A20"/>
    <mergeCell ref="B17:B20"/>
    <mergeCell ref="C17:C20"/>
    <mergeCell ref="D17:F18"/>
    <mergeCell ref="G17:G20"/>
    <mergeCell ref="T17:T20"/>
    <mergeCell ref="U17:U20"/>
    <mergeCell ref="V17:V20"/>
    <mergeCell ref="H18:S19"/>
    <mergeCell ref="D19:D20"/>
    <mergeCell ref="E19:E20"/>
    <mergeCell ref="F19:F20"/>
  </mergeCells>
  <phoneticPr fontId="64"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TB EXCLIENT CIV</vt:lpstr>
      <vt:lpstr>TB EXCLIENT GB</vt:lpstr>
      <vt:lpstr>TB EXCLIENT GC</vt:lpstr>
      <vt:lpstr>TB EXCLIENT CELTIIS</vt:lpstr>
      <vt:lpstr>TB EXCLIENT MTN B</vt:lpstr>
      <vt:lpstr>TB EXCLIENT CAM</vt:lpstr>
      <vt:lpstr>TB EXCLIENT CONGO</vt:lpstr>
      <vt:lpstr>TB GLOBALE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Sunday Okie Emmanuel Roch OKIE</dc:creator>
  <cp:lastModifiedBy>Nurudeen SALAMI</cp:lastModifiedBy>
  <dcterms:created xsi:type="dcterms:W3CDTF">2024-02-15T15:20:30Z</dcterms:created>
  <dcterms:modified xsi:type="dcterms:W3CDTF">2026-01-21T16:43:17Z</dcterms:modified>
</cp:coreProperties>
</file>